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7530" windowHeight="4590" tabRatio="669" activeTab="1"/>
  </bookViews>
  <sheets>
    <sheet name="2012Summary" sheetId="1" r:id="rId1"/>
    <sheet name="2012Budget" sheetId="2" r:id="rId2"/>
    <sheet name="2012Rev" sheetId="3" r:id="rId3"/>
    <sheet name="RevChart" sheetId="4" r:id="rId4"/>
    <sheet name="2012Exp" sheetId="5" r:id="rId5"/>
    <sheet name="ExpChart" sheetId="6" r:id="rId6"/>
    <sheet name="GenGov" sheetId="7" r:id="rId7"/>
    <sheet name="Public Safety" sheetId="8" r:id="rId8"/>
    <sheet name="PublicWorks" sheetId="9" r:id="rId9"/>
    <sheet name="CulRecEd" sheetId="10" r:id="rId10"/>
    <sheet name="ConsDevlpm" sheetId="11" r:id="rId11"/>
    <sheet name="CaptOutlay" sheetId="12" r:id="rId12"/>
  </sheets>
  <definedNames/>
  <calcPr fullCalcOnLoad="1"/>
</workbook>
</file>

<file path=xl/sharedStrings.xml><?xml version="1.0" encoding="utf-8"?>
<sst xmlns="http://schemas.openxmlformats.org/spreadsheetml/2006/main" count="297" uniqueCount="202">
  <si>
    <t>GENERAL GOVERNMENT</t>
  </si>
  <si>
    <t>PUBLIC SAFETY</t>
  </si>
  <si>
    <t>PUBLIC WORKS</t>
  </si>
  <si>
    <t>CAPITAL OUTLAY</t>
  </si>
  <si>
    <t>TAXES:</t>
  </si>
  <si>
    <t>REVENUE</t>
  </si>
  <si>
    <t xml:space="preserve">     GENERAL PROPERTY</t>
  </si>
  <si>
    <t>INTERGOVERNMENTAL</t>
  </si>
  <si>
    <t>LICENSES &amp; PERMITS</t>
  </si>
  <si>
    <t xml:space="preserve">     INTEREST</t>
  </si>
  <si>
    <t>MISCELLANEOUS:</t>
  </si>
  <si>
    <t>TOTAL REVENUE</t>
  </si>
  <si>
    <t>EXPENDITURES</t>
  </si>
  <si>
    <t xml:space="preserve">     COMMUNITY CENTER</t>
  </si>
  <si>
    <t>PUBLIC CHARGES: G/BAGS</t>
  </si>
  <si>
    <t>TOTAL EXPENDITURES</t>
  </si>
  <si>
    <t xml:space="preserve">% of </t>
  </si>
  <si>
    <t>Change</t>
  </si>
  <si>
    <t xml:space="preserve">     FIRE DEPARTMENT</t>
  </si>
  <si>
    <t xml:space="preserve">     PERSONAL PROPERTY</t>
  </si>
  <si>
    <t>HEALTH &amp; HUMAN SERVICES</t>
  </si>
  <si>
    <t xml:space="preserve">     WDOT - GTA</t>
  </si>
  <si>
    <t xml:space="preserve">     FIREWORKS</t>
  </si>
  <si>
    <t>ASSESSOR</t>
  </si>
  <si>
    <t>ELECTIONS</t>
  </si>
  <si>
    <t>ATTORNEY</t>
  </si>
  <si>
    <t>INSURANCE</t>
  </si>
  <si>
    <t>TOTAL</t>
  </si>
  <si>
    <t>FIRE DEPARTMENT</t>
  </si>
  <si>
    <t>GARBAGE COLLECTION</t>
  </si>
  <si>
    <t>LIBRARY</t>
  </si>
  <si>
    <t xml:space="preserve">    WDOT - GTA</t>
  </si>
  <si>
    <t>PUBLIC CHARGES</t>
  </si>
  <si>
    <t xml:space="preserve">APPROVAL: </t>
  </si>
  <si>
    <t>AYE</t>
  </si>
  <si>
    <t>NAY</t>
  </si>
  <si>
    <t>ABSENT</t>
  </si>
  <si>
    <t>Kevin Schutte</t>
  </si>
  <si>
    <t>Patricia Schutte</t>
  </si>
  <si>
    <t>Village President</t>
  </si>
  <si>
    <t>Village Clerk/Treasurer</t>
  </si>
  <si>
    <t>HEAT &amp; ELECTRIC</t>
  </si>
  <si>
    <t>BUILDING MAINTENANCE</t>
  </si>
  <si>
    <t>EQUIPMENT MAINTENANCE</t>
  </si>
  <si>
    <t>FUEL</t>
  </si>
  <si>
    <t>MEETINGS &amp; SNACKS</t>
  </si>
  <si>
    <t>EDUCATION &amp; TRAINING</t>
  </si>
  <si>
    <t>DUES</t>
  </si>
  <si>
    <t>BANQUET</t>
  </si>
  <si>
    <t>WATER/SEWER</t>
  </si>
  <si>
    <t>CELL PHONE</t>
  </si>
  <si>
    <t>FIRE HYDRANTS</t>
  </si>
  <si>
    <t>MISC. ITEMS FOR NEW TRUCK</t>
  </si>
  <si>
    <t>SUBTOTAL</t>
  </si>
  <si>
    <t xml:space="preserve">EQUIPMENT VAN-BRUSH TRUCK </t>
  </si>
  <si>
    <t>FIRE FIGHTER PAY</t>
  </si>
  <si>
    <t xml:space="preserve">EQUIPMENT </t>
  </si>
  <si>
    <t>LAWNCARE</t>
  </si>
  <si>
    <t>SECURITY SYSTEM</t>
  </si>
  <si>
    <t>ELECTRIC</t>
  </si>
  <si>
    <t>LAND ACQUISITION - PURCHASE MORE LAND</t>
  </si>
  <si>
    <t>HELICOPTER</t>
  </si>
  <si>
    <t>LANDSCAPING</t>
  </si>
  <si>
    <t>SALT</t>
  </si>
  <si>
    <t>ELECTRIC - LIGHTS</t>
  </si>
  <si>
    <t>PLOWING</t>
  </si>
  <si>
    <t>MAINTENANCE-PATCH-SEALING</t>
  </si>
  <si>
    <t>HEAT &amp; ELECTRIC - SHOP</t>
  </si>
  <si>
    <t xml:space="preserve">LABOR </t>
  </si>
  <si>
    <t>CHIPPING</t>
  </si>
  <si>
    <t>MAINTENANCE-SECURITY-LABOR</t>
  </si>
  <si>
    <t>EQUIPMENT &amp; TRAILER</t>
  </si>
  <si>
    <t>PUBLIC SAFETY BUDGET</t>
  </si>
  <si>
    <t>EMS</t>
  </si>
  <si>
    <t>COLEMAN AREA RESCUE SQUAD</t>
  </si>
  <si>
    <t>PUBLIC SAFETY TOTAL</t>
  </si>
  <si>
    <t>RECYCLING</t>
  </si>
  <si>
    <t>ANNUAL CELEBRRATION</t>
  </si>
  <si>
    <t>FIREWORKS</t>
  </si>
  <si>
    <t>PARKS</t>
  </si>
  <si>
    <t>CULTURE-RECREATION-EDUCATION BUDGET</t>
  </si>
  <si>
    <t>COMMUNTIY CENTER</t>
  </si>
  <si>
    <t>ELECTRIC &amp; HEAT</t>
  </si>
  <si>
    <t>WATER-SEWER</t>
  </si>
  <si>
    <t>SUPPLIES</t>
  </si>
  <si>
    <t>SUPPORT</t>
  </si>
  <si>
    <t>CONSERVATION &amp; DEVELOPMENT BUDGET</t>
  </si>
  <si>
    <t>BUSINESS PARK</t>
  </si>
  <si>
    <t>ENGINEER</t>
  </si>
  <si>
    <t>SIGNAGE</t>
  </si>
  <si>
    <t xml:space="preserve">STREETS </t>
  </si>
  <si>
    <t>PUBLIC WORKS DEPARTMENT BUDGET</t>
  </si>
  <si>
    <t>LABOR</t>
  </si>
  <si>
    <t>TIPPING FEES</t>
  </si>
  <si>
    <t>SHOP &amp; GENERAL M/R</t>
  </si>
  <si>
    <t>ELECTRIC &amp; HEATING</t>
  </si>
  <si>
    <t>SMALL TOOLS</t>
  </si>
  <si>
    <t>EQUIPMENT M/R</t>
  </si>
  <si>
    <t>CAPITAL OUTLAY BUDGET</t>
  </si>
  <si>
    <t>PUBLIC WORKS FUNDS</t>
  </si>
  <si>
    <t>ECONOMIC DEVELOPMENT FUNDS</t>
  </si>
  <si>
    <t>CULT.-RECREATION-EDUC. FUNDS</t>
  </si>
  <si>
    <t>PUBLIC SAFETY FUNDS</t>
  </si>
  <si>
    <t xml:space="preserve">CONSERVATION &amp; DEVELOPMENT </t>
  </si>
  <si>
    <t>TOTAL CAPITAL OUTLAY</t>
  </si>
  <si>
    <t>STREETS: CURB-MILLING-ASPHALT</t>
  </si>
  <si>
    <t>ELECTION TRAININGS</t>
  </si>
  <si>
    <t>OFFICE</t>
  </si>
  <si>
    <t>POSTAGE</t>
  </si>
  <si>
    <t>INTERNET</t>
  </si>
  <si>
    <t>COMPUTER SUPPLIES</t>
  </si>
  <si>
    <t>BONDING</t>
  </si>
  <si>
    <t>PUBLICATIONS</t>
  </si>
  <si>
    <t>MEMBERSHIP DUES</t>
  </si>
  <si>
    <t>MILEAGE</t>
  </si>
  <si>
    <t>TAX ROLL PREP &amp; EXPENSES</t>
  </si>
  <si>
    <t>SOFTWARE</t>
  </si>
  <si>
    <t>BOARD OF REVIEW</t>
  </si>
  <si>
    <t>GENERAL LIABILITY</t>
  </si>
  <si>
    <t>AUTOMOTIVE</t>
  </si>
  <si>
    <t>WORKERS COMPENSATION</t>
  </si>
  <si>
    <t>COMMERCIAL PROPERTY</t>
  </si>
  <si>
    <t>BOARD:  WAGES &amp; BENEFITS</t>
  </si>
  <si>
    <t>TELEPHONE</t>
  </si>
  <si>
    <t>BOARD &amp; EMPLOYEES</t>
  </si>
  <si>
    <t>PARK IMPROVEMENTS</t>
  </si>
  <si>
    <t xml:space="preserve">FIRE DEPT. NEW TRUCK </t>
  </si>
  <si>
    <t>MISCELLANEOUS</t>
  </si>
  <si>
    <t xml:space="preserve">CHRISTMAS  </t>
  </si>
  <si>
    <t>SUPPLIES-LABOR</t>
  </si>
  <si>
    <t>AG LAND CONVERSION</t>
  </si>
  <si>
    <t>BUILDING - LAND AT SHOP</t>
  </si>
  <si>
    <t>SMALL EQUIPMENT - PUMP TEST</t>
  </si>
  <si>
    <t>AIR PACK TESTING</t>
  </si>
  <si>
    <t>FD PICNIC</t>
  </si>
  <si>
    <t>LIGHT POLES</t>
  </si>
  <si>
    <t xml:space="preserve">MISC. EQUIPMENT </t>
  </si>
  <si>
    <t>DEBT SERVICE</t>
  </si>
  <si>
    <t>DEBIT SERVICE</t>
  </si>
  <si>
    <t>Purposed</t>
  </si>
  <si>
    <t>Proposed</t>
  </si>
  <si>
    <t>TRANSFERS OUT - WS UTILITY</t>
  </si>
  <si>
    <t xml:space="preserve">Current </t>
  </si>
  <si>
    <t>NEW</t>
  </si>
  <si>
    <t>EDUCATION: SEMINARS-CONF.</t>
  </si>
  <si>
    <t>OFF. MATRLS &amp; CLNING SUPPLIES</t>
  </si>
  <si>
    <t>CLERK-TREASURER: W/B</t>
  </si>
  <si>
    <t>INSPECTORS:  SALARIES &amp; MEALS</t>
  </si>
  <si>
    <t>EDGE VOTING MACHINE - MAINT.</t>
  </si>
  <si>
    <t>CONSERVAT. &amp; DEVELOPMENT</t>
  </si>
  <si>
    <t>HEALTH AND HUMAN SERV.</t>
  </si>
  <si>
    <t>CULTURE - RECRTN - EDUC.</t>
  </si>
  <si>
    <t>Budget</t>
  </si>
  <si>
    <t>CULTURE/RECRTN/EDUC</t>
  </si>
  <si>
    <t>CONSERVATION &amp; DEVELPMT</t>
  </si>
  <si>
    <t>2011</t>
  </si>
  <si>
    <t>FUEL-M/R-TAGS</t>
  </si>
  <si>
    <t>FUEL - PICK UP-MOWER</t>
  </si>
  <si>
    <t>STREETS - WWC PROJECT: EEC</t>
  </si>
  <si>
    <t>2012</t>
  </si>
  <si>
    <t>MISC.  Copier/computer m/r</t>
  </si>
  <si>
    <t>ELECTION MATERIALS</t>
  </si>
  <si>
    <t>GENERAL GOVERNM. TOTAL</t>
  </si>
  <si>
    <t>PUBLIC WORKS TOTAL</t>
  </si>
  <si>
    <t>CONCRETE</t>
  </si>
  <si>
    <t>EXPENDITURE RESTRAINT PROG.</t>
  </si>
  <si>
    <t>UTILITY: W/B</t>
  </si>
  <si>
    <t>PUBLIC WORKS: W/B</t>
  </si>
  <si>
    <r>
      <t xml:space="preserve">STREET LOAN #9004 </t>
    </r>
    <r>
      <rPr>
        <sz val="9"/>
        <rFont val="Arial"/>
        <family val="2"/>
      </rPr>
      <t>(5yr-2013)</t>
    </r>
  </si>
  <si>
    <r>
      <t xml:space="preserve">WWC ENG. LOAN #00001 </t>
    </r>
    <r>
      <rPr>
        <sz val="9"/>
        <rFont val="Arial"/>
        <family val="2"/>
      </rPr>
      <t>(5yr-2015)</t>
    </r>
  </si>
  <si>
    <r>
      <t xml:space="preserve">WI.RETIREMENT LOAN </t>
    </r>
    <r>
      <rPr>
        <sz val="9"/>
        <rFont val="Arial"/>
        <family val="2"/>
      </rPr>
      <t>(3yr-2012)</t>
    </r>
  </si>
  <si>
    <t>MOTION BY:   Jay Martens</t>
  </si>
  <si>
    <t>SECOND BY:   Mary Meyer</t>
  </si>
  <si>
    <r>
      <t xml:space="preserve">     ABSTAIN     </t>
    </r>
    <r>
      <rPr>
        <b/>
        <sz val="10"/>
        <rFont val="Arial"/>
        <family val="2"/>
      </rPr>
      <t>0</t>
    </r>
  </si>
  <si>
    <t xml:space="preserve">BUDGET APPROVED ON:  November 7, 2011 </t>
  </si>
  <si>
    <t>PUBLISHED:  November 10, 2011</t>
  </si>
  <si>
    <r>
      <t xml:space="preserve">ATTEST:  </t>
    </r>
    <r>
      <rPr>
        <b/>
        <sz val="20"/>
        <rFont val="Script"/>
        <family val="4"/>
      </rPr>
      <t xml:space="preserve"> </t>
    </r>
    <r>
      <rPr>
        <b/>
        <sz val="14"/>
        <rFont val="Segoe Script"/>
        <family val="2"/>
      </rPr>
      <t>Patricia Schutte</t>
    </r>
  </si>
  <si>
    <r>
      <t xml:space="preserve">SUBMITTED BY:  </t>
    </r>
    <r>
      <rPr>
        <b/>
        <sz val="14"/>
        <rFont val="MV Boli"/>
        <family val="0"/>
      </rPr>
      <t>Kevin Schutte</t>
    </r>
  </si>
  <si>
    <t>Notice is hereby given that the Village Of Pound Board of Trustees will hold a public hearing on the 2012 Proposed Budget</t>
  </si>
  <si>
    <t xml:space="preserve">on Monday, November 7, 2011 at 6:00pm at the Village Of Pound Hall.  All interested taxpayers and residents of the </t>
  </si>
  <si>
    <t>Village Of Pound are encouraged to attend.  A detailed copy of the proposed 2012 Budget may be inspected at the clerk's</t>
  </si>
  <si>
    <t xml:space="preserve">office from October 19th through November 2ND during office hours on Wedneday &amp; Thursday from 8:00am to 6:00pm. </t>
  </si>
  <si>
    <t>2011-2012</t>
  </si>
  <si>
    <t>2011 Budget</t>
  </si>
  <si>
    <t>2012 Proposed</t>
  </si>
  <si>
    <t>TAXES</t>
  </si>
  <si>
    <t>GENERAL PROPERTY</t>
  </si>
  <si>
    <t>PERSONAL PROPERTY</t>
  </si>
  <si>
    <t>SPECIAL ASSESSMENTS</t>
  </si>
  <si>
    <t>REGULATION &amp; COMPLIANCE</t>
  </si>
  <si>
    <t>CULTURE/RECREATION/EDUCATION</t>
  </si>
  <si>
    <t>CONSERVATION &amp; DEVELOPMENT</t>
  </si>
  <si>
    <t>Tax Levy &amp; Mill Rate History for Village</t>
  </si>
  <si>
    <t xml:space="preserve">Tax Levy </t>
  </si>
  <si>
    <t>=</t>
  </si>
  <si>
    <t>$4.18/1000</t>
  </si>
  <si>
    <t>$4.31/1000</t>
  </si>
  <si>
    <t>$6.23/1000</t>
  </si>
  <si>
    <t>$6.59/1000</t>
  </si>
  <si>
    <t>$6.69/1000</t>
  </si>
  <si>
    <t>Dated this 13th day of October, 2011</t>
  </si>
  <si>
    <r>
      <t xml:space="preserve">Patricia Schutte, </t>
    </r>
    <r>
      <rPr>
        <sz val="8"/>
        <rFont val="Arial"/>
        <family val="2"/>
      </rPr>
      <t>WCMC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</si>
</sst>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0.000000%"/>
    <numFmt numFmtId="169" formatCode="0.0000000%"/>
    <numFmt numFmtId="170" formatCode="0.00000000%"/>
    <numFmt numFmtId="171" formatCode="0.000000000%"/>
    <numFmt numFmtId="172" formatCode="0.0000000000%"/>
    <numFmt numFmtId="173" formatCode="0.00000000000%"/>
    <numFmt numFmtId="174" formatCode="0.000000000000%"/>
    <numFmt numFmtId="175" formatCode="0.0000000000000%"/>
    <numFmt numFmtId="176" formatCode="0.00000000000000%"/>
    <numFmt numFmtId="177" formatCode="[$-409]dddd\,\ mmmm\ dd\,\ yyyy"/>
    <numFmt numFmtId="178" formatCode="m/d/yy;@"/>
    <numFmt numFmtId="179" formatCode="[$-409]mmmm\ d\,\ yyyy;@"/>
  </numFmts>
  <fonts count="5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 val="single"/>
      <sz val="11"/>
      <name val="Arial"/>
      <family val="0"/>
    </font>
    <font>
      <u val="single"/>
      <sz val="11"/>
      <name val="Arial"/>
      <family val="2"/>
    </font>
    <font>
      <b/>
      <sz val="16"/>
      <name val="Di"/>
      <family val="0"/>
    </font>
    <font>
      <sz val="9.5"/>
      <name val="Arial"/>
      <family val="2"/>
    </font>
    <font>
      <b/>
      <sz val="20"/>
      <name val="Script"/>
      <family val="4"/>
    </font>
    <font>
      <b/>
      <sz val="14"/>
      <name val="Segoe Script"/>
      <family val="2"/>
    </font>
    <font>
      <b/>
      <sz val="14"/>
      <name val="MV Boli"/>
      <family val="0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4" fontId="1" fillId="0" borderId="0" xfId="44" applyFont="1" applyAlignment="1">
      <alignment/>
    </xf>
    <xf numFmtId="44" fontId="0" fillId="0" borderId="0" xfId="44" applyFont="1" applyAlignment="1">
      <alignment/>
    </xf>
    <xf numFmtId="44" fontId="0" fillId="0" borderId="0" xfId="44" applyFont="1" applyBorder="1" applyAlignment="1">
      <alignment/>
    </xf>
    <xf numFmtId="44" fontId="1" fillId="0" borderId="0" xfId="44" applyFont="1" applyBorder="1" applyAlignment="1">
      <alignment/>
    </xf>
    <xf numFmtId="44" fontId="1" fillId="0" borderId="10" xfId="44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44" fontId="0" fillId="0" borderId="11" xfId="44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44" fontId="1" fillId="0" borderId="0" xfId="44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44" fontId="4" fillId="0" borderId="0" xfId="44" applyFont="1" applyBorder="1" applyAlignment="1">
      <alignment/>
    </xf>
    <xf numFmtId="44" fontId="3" fillId="0" borderId="0" xfId="44" applyFont="1" applyAlignment="1">
      <alignment/>
    </xf>
    <xf numFmtId="44" fontId="3" fillId="0" borderId="0" xfId="44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44" fontId="0" fillId="0" borderId="12" xfId="44" applyFont="1" applyBorder="1" applyAlignment="1">
      <alignment/>
    </xf>
    <xf numFmtId="44" fontId="1" fillId="0" borderId="0" xfId="44" applyFont="1" applyBorder="1" applyAlignment="1">
      <alignment horizontal="right"/>
    </xf>
    <xf numFmtId="44" fontId="0" fillId="0" borderId="0" xfId="44" applyFont="1" applyBorder="1" applyAlignment="1">
      <alignment/>
    </xf>
    <xf numFmtId="44" fontId="0" fillId="0" borderId="0" xfId="44" applyFont="1" applyBorder="1" applyAlignment="1">
      <alignment horizontal="center"/>
    </xf>
    <xf numFmtId="44" fontId="6" fillId="0" borderId="0" xfId="44" applyFont="1" applyAlignment="1">
      <alignment/>
    </xf>
    <xf numFmtId="44" fontId="5" fillId="0" borderId="0" xfId="44" applyFont="1" applyAlignment="1">
      <alignment/>
    </xf>
    <xf numFmtId="44" fontId="10" fillId="0" borderId="11" xfId="44" applyFont="1" applyBorder="1" applyAlignment="1">
      <alignment horizontal="center"/>
    </xf>
    <xf numFmtId="165" fontId="0" fillId="0" borderId="0" xfId="59" applyNumberFormat="1" applyFont="1" applyAlignment="1">
      <alignment/>
    </xf>
    <xf numFmtId="44" fontId="0" fillId="0" borderId="12" xfId="44" applyFont="1" applyBorder="1" applyAlignment="1">
      <alignment/>
    </xf>
    <xf numFmtId="44" fontId="1" fillId="0" borderId="13" xfId="44" applyFont="1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4" fontId="0" fillId="0" borderId="0" xfId="44" applyFont="1" applyAlignment="1">
      <alignment horizontal="center"/>
    </xf>
    <xf numFmtId="0" fontId="11" fillId="0" borderId="0" xfId="0" applyFont="1" applyAlignment="1">
      <alignment/>
    </xf>
    <xf numFmtId="44" fontId="11" fillId="0" borderId="0" xfId="44" applyFont="1" applyAlignment="1">
      <alignment horizontal="center"/>
    </xf>
    <xf numFmtId="44" fontId="1" fillId="0" borderId="0" xfId="44" applyFont="1" applyAlignment="1">
      <alignment horizontal="center"/>
    </xf>
    <xf numFmtId="44" fontId="0" fillId="0" borderId="11" xfId="44" applyFont="1" applyBorder="1" applyAlignment="1">
      <alignment horizontal="center"/>
    </xf>
    <xf numFmtId="44" fontId="4" fillId="0" borderId="0" xfId="44" applyFont="1" applyAlignment="1">
      <alignment horizontal="center"/>
    </xf>
    <xf numFmtId="44" fontId="3" fillId="0" borderId="0" xfId="44" applyFont="1" applyAlignment="1">
      <alignment horizontal="center"/>
    </xf>
    <xf numFmtId="44" fontId="1" fillId="0" borderId="13" xfId="44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right"/>
    </xf>
    <xf numFmtId="44" fontId="10" fillId="0" borderId="13" xfId="44" applyFont="1" applyBorder="1" applyAlignment="1">
      <alignment horizontal="center"/>
    </xf>
    <xf numFmtId="0" fontId="13" fillId="0" borderId="0" xfId="0" applyFont="1" applyAlignment="1">
      <alignment/>
    </xf>
    <xf numFmtId="44" fontId="5" fillId="0" borderId="0" xfId="44" applyFont="1" applyBorder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Alignment="1">
      <alignment/>
    </xf>
    <xf numFmtId="44" fontId="14" fillId="0" borderId="0" xfId="44" applyFont="1" applyAlignment="1">
      <alignment horizontal="center"/>
    </xf>
    <xf numFmtId="0" fontId="15" fillId="0" borderId="0" xfId="0" applyFont="1" applyAlignment="1">
      <alignment/>
    </xf>
    <xf numFmtId="44" fontId="4" fillId="0" borderId="0" xfId="44" applyFont="1" applyAlignment="1">
      <alignment/>
    </xf>
    <xf numFmtId="0" fontId="0" fillId="0" borderId="0" xfId="0" applyAlignment="1">
      <alignment horizontal="left"/>
    </xf>
    <xf numFmtId="44" fontId="6" fillId="0" borderId="0" xfId="44" applyFont="1" applyBorder="1" applyAlignment="1">
      <alignment/>
    </xf>
    <xf numFmtId="44" fontId="10" fillId="0" borderId="0" xfId="44" applyFont="1" applyBorder="1" applyAlignment="1">
      <alignment/>
    </xf>
    <xf numFmtId="44" fontId="13" fillId="0" borderId="0" xfId="44" applyFont="1" applyAlignment="1">
      <alignment/>
    </xf>
    <xf numFmtId="44" fontId="13" fillId="0" borderId="0" xfId="44" applyFont="1" applyBorder="1" applyAlignment="1">
      <alignment/>
    </xf>
    <xf numFmtId="0" fontId="13" fillId="0" borderId="0" xfId="0" applyFont="1" applyAlignment="1">
      <alignment/>
    </xf>
    <xf numFmtId="44" fontId="10" fillId="0" borderId="0" xfId="44" applyFont="1" applyBorder="1" applyAlignment="1">
      <alignment/>
    </xf>
    <xf numFmtId="44" fontId="10" fillId="0" borderId="0" xfId="44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44" fontId="10" fillId="0" borderId="13" xfId="44" applyFont="1" applyBorder="1" applyAlignment="1">
      <alignment/>
    </xf>
    <xf numFmtId="44" fontId="13" fillId="0" borderId="0" xfId="44" applyFont="1" applyAlignment="1">
      <alignment/>
    </xf>
    <xf numFmtId="44" fontId="13" fillId="0" borderId="0" xfId="44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6" fillId="0" borderId="0" xfId="0" applyFont="1" applyAlignment="1">
      <alignment/>
    </xf>
    <xf numFmtId="44" fontId="13" fillId="0" borderId="11" xfId="44" applyFont="1" applyBorder="1" applyAlignment="1">
      <alignment/>
    </xf>
    <xf numFmtId="165" fontId="13" fillId="0" borderId="0" xfId="59" applyNumberFormat="1" applyFont="1" applyAlignment="1">
      <alignment/>
    </xf>
    <xf numFmtId="44" fontId="13" fillId="0" borderId="12" xfId="44" applyFont="1" applyBorder="1" applyAlignment="1">
      <alignment/>
    </xf>
    <xf numFmtId="0" fontId="10" fillId="0" borderId="0" xfId="0" applyFont="1" applyAlignment="1">
      <alignment/>
    </xf>
    <xf numFmtId="44" fontId="10" fillId="0" borderId="10" xfId="44" applyFont="1" applyBorder="1" applyAlignment="1">
      <alignment/>
    </xf>
    <xf numFmtId="44" fontId="10" fillId="0" borderId="0" xfId="44" applyFont="1" applyBorder="1" applyAlignment="1">
      <alignment horizontal="center"/>
    </xf>
    <xf numFmtId="44" fontId="0" fillId="0" borderId="0" xfId="44" applyFont="1" applyBorder="1" applyAlignment="1">
      <alignment/>
    </xf>
    <xf numFmtId="165" fontId="13" fillId="0" borderId="0" xfId="59" applyNumberFormat="1" applyFont="1" applyAlignment="1">
      <alignment/>
    </xf>
    <xf numFmtId="44" fontId="0" fillId="0" borderId="0" xfId="44" applyFont="1" applyAlignment="1">
      <alignment horizontal="left"/>
    </xf>
    <xf numFmtId="0" fontId="17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43" fontId="0" fillId="0" borderId="11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3" fontId="1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15" fillId="0" borderId="0" xfId="0" applyNumberFormat="1" applyFont="1" applyAlignment="1">
      <alignment/>
    </xf>
    <xf numFmtId="44" fontId="3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44" fontId="0" fillId="0" borderId="11" xfId="0" applyNumberFormat="1" applyBorder="1" applyAlignment="1">
      <alignment/>
    </xf>
    <xf numFmtId="44" fontId="0" fillId="0" borderId="11" xfId="0" applyNumberFormat="1" applyFont="1" applyBorder="1" applyAlignment="1">
      <alignment/>
    </xf>
    <xf numFmtId="49" fontId="1" fillId="0" borderId="0" xfId="44" applyNumberFormat="1" applyFont="1" applyAlignment="1">
      <alignment horizontal="center"/>
    </xf>
    <xf numFmtId="44" fontId="0" fillId="0" borderId="12" xfId="0" applyNumberFormat="1" applyBorder="1" applyAlignment="1">
      <alignment/>
    </xf>
    <xf numFmtId="0" fontId="5" fillId="0" borderId="0" xfId="0" applyFont="1" applyAlignment="1">
      <alignment/>
    </xf>
    <xf numFmtId="165" fontId="0" fillId="0" borderId="0" xfId="0" applyNumberFormat="1" applyAlignment="1">
      <alignment/>
    </xf>
    <xf numFmtId="49" fontId="10" fillId="0" borderId="0" xfId="44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6" fillId="0" borderId="0" xfId="0" applyFont="1" applyAlignment="1">
      <alignment/>
    </xf>
    <xf numFmtId="165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165" fontId="10" fillId="0" borderId="0" xfId="59" applyNumberFormat="1" applyFont="1" applyAlignment="1">
      <alignment/>
    </xf>
    <xf numFmtId="165" fontId="1" fillId="0" borderId="0" xfId="59" applyNumberFormat="1" applyFont="1" applyAlignment="1">
      <alignment/>
    </xf>
    <xf numFmtId="44" fontId="0" fillId="0" borderId="0" xfId="44" applyFont="1" applyBorder="1" applyAlignment="1">
      <alignment horizontal="left"/>
    </xf>
    <xf numFmtId="44" fontId="0" fillId="0" borderId="0" xfId="0" applyNumberFormat="1" applyBorder="1" applyAlignment="1">
      <alignment/>
    </xf>
    <xf numFmtId="44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3" fontId="11" fillId="0" borderId="0" xfId="0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1" fillId="0" borderId="0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0" fontId="1" fillId="0" borderId="0" xfId="0" applyNumberFormat="1" applyFont="1" applyAlignment="1">
      <alignment horizontal="center"/>
    </xf>
    <xf numFmtId="0" fontId="11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44" fontId="0" fillId="0" borderId="0" xfId="0" applyNumberFormat="1" applyFont="1" applyBorder="1" applyAlignment="1">
      <alignment/>
    </xf>
    <xf numFmtId="44" fontId="13" fillId="0" borderId="11" xfId="44" applyFont="1" applyBorder="1" applyAlignment="1">
      <alignment/>
    </xf>
    <xf numFmtId="0" fontId="12" fillId="0" borderId="0" xfId="0" applyFont="1" applyAlignment="1">
      <alignment horizontal="left"/>
    </xf>
    <xf numFmtId="179" fontId="1" fillId="0" borderId="0" xfId="0" applyNumberFormat="1" applyFont="1" applyAlignment="1">
      <alignment/>
    </xf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44" fontId="1" fillId="0" borderId="0" xfId="44" applyFont="1" applyBorder="1" applyAlignment="1">
      <alignment/>
    </xf>
    <xf numFmtId="44" fontId="0" fillId="0" borderId="0" xfId="44" applyFont="1" applyAlignment="1">
      <alignment/>
    </xf>
    <xf numFmtId="14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0" fillId="0" borderId="0" xfId="59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 horizontal="right"/>
    </xf>
    <xf numFmtId="44" fontId="0" fillId="0" borderId="16" xfId="44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horizontal="center"/>
    </xf>
    <xf numFmtId="44" fontId="1" fillId="0" borderId="18" xfId="44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Border="1" applyAlignment="1">
      <alignment/>
    </xf>
    <xf numFmtId="44" fontId="0" fillId="0" borderId="11" xfId="44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44" fontId="1" fillId="0" borderId="20" xfId="44" applyFont="1" applyBorder="1" applyAlignment="1">
      <alignment/>
    </xf>
    <xf numFmtId="0" fontId="1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07975"/>
          <c:w val="0.851"/>
          <c:h val="0.83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explosion val="14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explosion val="17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General Property Tax, 37%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Personal Property Tax, 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Intergovernmental , 47%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Expnd.Restr.Prog., 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WDOT-GTA, 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Licenses &amp; Permits, 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Public Charges, 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Interest, .25%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Comm.Center, 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Fireworks, .75%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Fire Dept, 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'2012Rev'!$E$11:$E$22</c:f>
              <c:numCache>
                <c:ptCount val="12"/>
                <c:pt idx="0">
                  <c:v>120773</c:v>
                </c:pt>
                <c:pt idx="1">
                  <c:v>3000</c:v>
                </c:pt>
                <c:pt idx="2">
                  <c:v>155540</c:v>
                </c:pt>
                <c:pt idx="3">
                  <c:v>2001</c:v>
                </c:pt>
                <c:pt idx="4">
                  <c:v>14514</c:v>
                </c:pt>
                <c:pt idx="5">
                  <c:v>1500</c:v>
                </c:pt>
                <c:pt idx="6">
                  <c:v>4500</c:v>
                </c:pt>
                <c:pt idx="8">
                  <c:v>500</c:v>
                </c:pt>
                <c:pt idx="9">
                  <c:v>1500</c:v>
                </c:pt>
                <c:pt idx="10">
                  <c:v>2500</c:v>
                </c:pt>
                <c:pt idx="11">
                  <c:v>23400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5"/>
          <c:y val="0.0925"/>
          <c:w val="0.86425"/>
          <c:h val="0.91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explosion val="3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explosion val="1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explosion val="5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explosion val="5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explosion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explosion val="3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explosion val="7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A9CE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General Government, 24%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Public Safety, 19%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Public Works, 19%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Culture-Recrtn-Develpmt, 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Debt Service, 31%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val>
            <c:numRef>
              <c:f>'2012Exp'!$D$6:$D$22</c:f>
              <c:numCache>
                <c:ptCount val="17"/>
                <c:pt idx="0">
                  <c:v>76214</c:v>
                </c:pt>
                <c:pt idx="2">
                  <c:v>60100</c:v>
                </c:pt>
                <c:pt idx="4">
                  <c:v>0</c:v>
                </c:pt>
                <c:pt idx="6">
                  <c:v>59800</c:v>
                </c:pt>
                <c:pt idx="8">
                  <c:v>24750</c:v>
                </c:pt>
                <c:pt idx="10">
                  <c:v>0</c:v>
                </c:pt>
                <c:pt idx="12">
                  <c:v>0</c:v>
                </c:pt>
                <c:pt idx="14">
                  <c:v>101364</c:v>
                </c:pt>
                <c:pt idx="1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13</xdr:col>
      <xdr:colOff>409575</xdr:colOff>
      <xdr:row>35</xdr:row>
      <xdr:rowOff>152400</xdr:rowOff>
    </xdr:to>
    <xdr:graphicFrame>
      <xdr:nvGraphicFramePr>
        <xdr:cNvPr id="1" name="Chart 5"/>
        <xdr:cNvGraphicFramePr/>
      </xdr:nvGraphicFramePr>
      <xdr:xfrm>
        <a:off x="9525" y="171450"/>
        <a:ext cx="832485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13</xdr:col>
      <xdr:colOff>600075</xdr:colOff>
      <xdr:row>34</xdr:row>
      <xdr:rowOff>142875</xdr:rowOff>
    </xdr:to>
    <xdr:graphicFrame>
      <xdr:nvGraphicFramePr>
        <xdr:cNvPr id="1" name="Chart 2"/>
        <xdr:cNvGraphicFramePr/>
      </xdr:nvGraphicFramePr>
      <xdr:xfrm>
        <a:off x="0" y="323850"/>
        <a:ext cx="85248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E24" sqref="E24"/>
    </sheetView>
  </sheetViews>
  <sheetFormatPr defaultColWidth="9.140625" defaultRowHeight="12.75"/>
  <cols>
    <col min="3" max="3" width="13.140625" style="0" customWidth="1"/>
    <col min="4" max="4" width="5.57421875" style="0" customWidth="1"/>
    <col min="6" max="6" width="12.140625" style="0" bestFit="1" customWidth="1"/>
    <col min="8" max="8" width="12.57421875" style="0" bestFit="1" customWidth="1"/>
  </cols>
  <sheetData>
    <row r="1" spans="6:10" ht="37.5" customHeight="1">
      <c r="F1" s="6"/>
      <c r="G1" s="7"/>
      <c r="H1" s="6"/>
      <c r="I1" s="6"/>
      <c r="J1" s="6"/>
    </row>
    <row r="2" spans="1:10" s="133" customFormat="1" ht="12.75">
      <c r="A2" s="132" t="s">
        <v>178</v>
      </c>
      <c r="F2" s="134"/>
      <c r="G2" s="135"/>
      <c r="H2" s="134"/>
      <c r="I2" s="134"/>
      <c r="J2" s="134"/>
    </row>
    <row r="3" spans="1:10" s="133" customFormat="1" ht="12.75">
      <c r="A3" s="132" t="s">
        <v>179</v>
      </c>
      <c r="F3" s="134"/>
      <c r="G3" s="135"/>
      <c r="H3" s="134"/>
      <c r="I3" s="134"/>
      <c r="J3" s="134"/>
    </row>
    <row r="4" spans="1:10" s="10" customFormat="1" ht="12">
      <c r="A4" s="10" t="s">
        <v>180</v>
      </c>
      <c r="F4" s="136"/>
      <c r="G4" s="84"/>
      <c r="H4" s="136"/>
      <c r="I4" s="136"/>
      <c r="J4" s="136"/>
    </row>
    <row r="5" spans="1:10" s="10" customFormat="1" ht="12">
      <c r="A5" s="10" t="s">
        <v>181</v>
      </c>
      <c r="E5" s="137"/>
      <c r="F5" s="136"/>
      <c r="G5" s="84"/>
      <c r="H5" s="136"/>
      <c r="I5" s="136"/>
      <c r="J5" s="136"/>
    </row>
    <row r="6" spans="5:10" s="10" customFormat="1" ht="12">
      <c r="E6" s="137"/>
      <c r="F6" s="136"/>
      <c r="G6" s="84"/>
      <c r="H6" s="136"/>
      <c r="I6" s="136"/>
      <c r="J6" s="136"/>
    </row>
    <row r="7" spans="6:10" s="10" customFormat="1" ht="12">
      <c r="F7" s="136"/>
      <c r="G7" s="84"/>
      <c r="H7" s="136"/>
      <c r="I7" s="138" t="s">
        <v>182</v>
      </c>
      <c r="J7" s="136"/>
    </row>
    <row r="8" spans="6:10" ht="12.75">
      <c r="F8" s="6"/>
      <c r="G8" s="7"/>
      <c r="H8" s="6"/>
      <c r="I8" s="139" t="s">
        <v>16</v>
      </c>
      <c r="J8" s="6"/>
    </row>
    <row r="9" spans="6:9" s="3" customFormat="1" ht="15">
      <c r="F9" s="140" t="s">
        <v>183</v>
      </c>
      <c r="G9" s="16"/>
      <c r="H9" s="140" t="s">
        <v>184</v>
      </c>
      <c r="I9" s="141" t="s">
        <v>17</v>
      </c>
    </row>
    <row r="10" spans="6:10" ht="12">
      <c r="F10" s="6"/>
      <c r="G10" s="7"/>
      <c r="H10" s="6"/>
      <c r="J10" s="6"/>
    </row>
    <row r="11" spans="1:10" ht="12.75">
      <c r="A11" s="2" t="s">
        <v>5</v>
      </c>
      <c r="B11" s="2"/>
      <c r="C11" s="2"/>
      <c r="F11" s="6"/>
      <c r="G11" s="7"/>
      <c r="H11" s="6"/>
      <c r="J11" s="6"/>
    </row>
    <row r="12" spans="1:10" ht="12">
      <c r="A12" s="142"/>
      <c r="B12" s="143" t="s">
        <v>185</v>
      </c>
      <c r="C12" s="143"/>
      <c r="D12" s="143"/>
      <c r="E12" s="143"/>
      <c r="F12" s="6"/>
      <c r="G12" s="7"/>
      <c r="H12" s="6"/>
      <c r="J12" s="6"/>
    </row>
    <row r="13" spans="1:10" ht="12">
      <c r="A13" s="142"/>
      <c r="B13" s="143" t="s">
        <v>186</v>
      </c>
      <c r="C13" s="143"/>
      <c r="D13" s="143"/>
      <c r="E13" s="143"/>
      <c r="F13" s="12">
        <v>89200</v>
      </c>
      <c r="G13" s="7"/>
      <c r="H13" s="12">
        <v>120773</v>
      </c>
      <c r="J13" s="6"/>
    </row>
    <row r="14" spans="1:10" ht="12">
      <c r="A14" s="142"/>
      <c r="B14" s="143" t="s">
        <v>187</v>
      </c>
      <c r="C14" s="143"/>
      <c r="D14" s="143"/>
      <c r="E14" s="143"/>
      <c r="F14" s="12">
        <v>3000</v>
      </c>
      <c r="G14" s="7"/>
      <c r="H14" s="12">
        <v>3000</v>
      </c>
      <c r="J14" s="6"/>
    </row>
    <row r="15" spans="1:10" ht="12">
      <c r="A15" s="142"/>
      <c r="B15" s="143" t="s">
        <v>188</v>
      </c>
      <c r="C15" s="143"/>
      <c r="D15" s="143"/>
      <c r="E15" s="143"/>
      <c r="F15" s="12">
        <v>0</v>
      </c>
      <c r="G15" s="7"/>
      <c r="H15" s="12">
        <v>0</v>
      </c>
      <c r="J15" s="6"/>
    </row>
    <row r="16" spans="1:10" ht="12">
      <c r="A16" s="142"/>
      <c r="B16" s="143" t="s">
        <v>7</v>
      </c>
      <c r="C16" s="143"/>
      <c r="D16" s="143"/>
      <c r="E16" s="143"/>
      <c r="F16" s="12">
        <v>166222</v>
      </c>
      <c r="G16" s="7"/>
      <c r="H16" s="12">
        <v>172055</v>
      </c>
      <c r="J16" s="6"/>
    </row>
    <row r="17" spans="1:10" ht="12">
      <c r="A17" s="142"/>
      <c r="B17" s="143" t="s">
        <v>189</v>
      </c>
      <c r="C17" s="143"/>
      <c r="D17" s="143"/>
      <c r="E17" s="143"/>
      <c r="F17" s="12">
        <v>1500</v>
      </c>
      <c r="G17" s="7"/>
      <c r="H17" s="12">
        <v>1500</v>
      </c>
      <c r="J17" s="6"/>
    </row>
    <row r="18" spans="1:10" ht="12">
      <c r="A18" s="142"/>
      <c r="B18" s="143" t="s">
        <v>32</v>
      </c>
      <c r="C18" s="143"/>
      <c r="D18" s="143"/>
      <c r="E18" s="143"/>
      <c r="F18" s="12">
        <v>2000</v>
      </c>
      <c r="G18" s="7"/>
      <c r="H18" s="12">
        <v>2000</v>
      </c>
      <c r="J18" s="6"/>
    </row>
    <row r="19" spans="1:10" ht="12">
      <c r="A19" s="142"/>
      <c r="B19" s="143" t="s">
        <v>127</v>
      </c>
      <c r="C19" s="143"/>
      <c r="D19" s="143"/>
      <c r="E19" s="143"/>
      <c r="F19" s="12">
        <v>27900</v>
      </c>
      <c r="G19" s="7"/>
      <c r="H19" s="12">
        <v>27900</v>
      </c>
      <c r="J19" s="6"/>
    </row>
    <row r="20" spans="1:10" ht="13.5" thickBot="1">
      <c r="A20" s="25"/>
      <c r="C20" s="1" t="s">
        <v>11</v>
      </c>
      <c r="D20" s="1"/>
      <c r="E20" s="1"/>
      <c r="F20" s="9">
        <f>SUM(F13:F19)</f>
        <v>289822</v>
      </c>
      <c r="G20" s="8"/>
      <c r="H20" s="9">
        <f>SUM(H13:H19)</f>
        <v>327228</v>
      </c>
      <c r="I20" s="33">
        <f>H20/F20-1</f>
        <v>0.12906542636514828</v>
      </c>
      <c r="J20" s="6"/>
    </row>
    <row r="21" spans="6:10" ht="12.75" thickTop="1">
      <c r="F21" s="6"/>
      <c r="G21" s="7"/>
      <c r="H21" s="6"/>
      <c r="J21" s="6"/>
    </row>
    <row r="22" spans="5:10" ht="12.75">
      <c r="E22" s="1"/>
      <c r="F22" s="6"/>
      <c r="G22" s="8"/>
      <c r="H22" s="6"/>
      <c r="J22" s="6"/>
    </row>
    <row r="23" spans="1:10" ht="12.75">
      <c r="A23" s="2"/>
      <c r="B23" s="2"/>
      <c r="F23" s="6"/>
      <c r="G23" s="7"/>
      <c r="H23" s="6"/>
      <c r="J23" s="6"/>
    </row>
    <row r="24" spans="1:10" ht="12.75">
      <c r="A24" s="2" t="s">
        <v>12</v>
      </c>
      <c r="B24" s="2"/>
      <c r="F24" s="6"/>
      <c r="G24" s="7"/>
      <c r="H24" s="6"/>
      <c r="J24" s="6"/>
    </row>
    <row r="25" spans="2:10" ht="12">
      <c r="B25" s="143" t="s">
        <v>0</v>
      </c>
      <c r="C25" s="143"/>
      <c r="D25" s="143"/>
      <c r="E25" s="143"/>
      <c r="F25" s="12">
        <v>82914</v>
      </c>
      <c r="G25" s="7"/>
      <c r="H25" s="12">
        <v>76214</v>
      </c>
      <c r="J25" s="6"/>
    </row>
    <row r="26" spans="2:10" ht="12">
      <c r="B26" s="143" t="s">
        <v>1</v>
      </c>
      <c r="C26" s="143"/>
      <c r="D26" s="143"/>
      <c r="E26" s="143"/>
      <c r="F26" s="12">
        <v>59574</v>
      </c>
      <c r="G26" s="7"/>
      <c r="H26" s="12">
        <v>60100</v>
      </c>
      <c r="J26" s="6"/>
    </row>
    <row r="27" spans="2:10" ht="12">
      <c r="B27" s="143" t="s">
        <v>2</v>
      </c>
      <c r="C27" s="143"/>
      <c r="D27" s="143"/>
      <c r="E27" s="144"/>
      <c r="F27" s="12">
        <v>54720</v>
      </c>
      <c r="G27" s="7"/>
      <c r="H27" s="12">
        <v>59800</v>
      </c>
      <c r="J27" s="6"/>
    </row>
    <row r="28" spans="2:10" ht="12">
      <c r="B28" s="143" t="s">
        <v>20</v>
      </c>
      <c r="C28" s="143"/>
      <c r="D28" s="143"/>
      <c r="E28" s="144"/>
      <c r="F28" s="12">
        <v>0</v>
      </c>
      <c r="G28" s="7"/>
      <c r="H28" s="12">
        <v>0</v>
      </c>
      <c r="J28" s="6"/>
    </row>
    <row r="29" spans="2:10" ht="12">
      <c r="B29" s="143" t="s">
        <v>190</v>
      </c>
      <c r="C29" s="143"/>
      <c r="D29" s="143"/>
      <c r="E29" s="144"/>
      <c r="F29" s="12">
        <v>24150</v>
      </c>
      <c r="G29" s="7"/>
      <c r="H29" s="12">
        <v>29750</v>
      </c>
      <c r="J29" s="6"/>
    </row>
    <row r="30" spans="2:8" s="10" customFormat="1" ht="12">
      <c r="B30" s="143" t="s">
        <v>191</v>
      </c>
      <c r="C30" s="143"/>
      <c r="D30" s="143"/>
      <c r="E30" s="143"/>
      <c r="F30" s="12">
        <v>0</v>
      </c>
      <c r="G30" s="84"/>
      <c r="H30" s="12">
        <v>0</v>
      </c>
    </row>
    <row r="31" spans="2:8" s="10" customFormat="1" ht="12">
      <c r="B31" s="143" t="s">
        <v>3</v>
      </c>
      <c r="C31" s="143"/>
      <c r="D31" s="143"/>
      <c r="E31" s="143"/>
      <c r="F31" s="12">
        <v>0</v>
      </c>
      <c r="G31" s="84"/>
      <c r="H31" s="12">
        <v>0</v>
      </c>
    </row>
    <row r="32" spans="2:10" ht="12">
      <c r="B32" s="143" t="s">
        <v>138</v>
      </c>
      <c r="C32" s="143"/>
      <c r="D32" s="143"/>
      <c r="E32" s="143"/>
      <c r="F32" s="12">
        <v>64764</v>
      </c>
      <c r="G32" s="7"/>
      <c r="H32" s="12">
        <v>101364</v>
      </c>
      <c r="J32" s="6"/>
    </row>
    <row r="33" spans="3:10" ht="13.5" thickBot="1">
      <c r="C33" s="11" t="s">
        <v>15</v>
      </c>
      <c r="D33" s="11"/>
      <c r="E33" s="11"/>
      <c r="F33" s="9">
        <f>SUM(F25:F32)</f>
        <v>286122</v>
      </c>
      <c r="G33" s="8"/>
      <c r="H33" s="9">
        <f>SUM(H25:H32)</f>
        <v>327228</v>
      </c>
      <c r="I33" s="33">
        <f>H33/F33-1</f>
        <v>0.14366598863421887</v>
      </c>
      <c r="J33" s="6"/>
    </row>
    <row r="34" spans="6:11" ht="12.75" thickTop="1">
      <c r="F34" s="6"/>
      <c r="G34" s="7"/>
      <c r="H34" s="6"/>
      <c r="I34" s="6"/>
      <c r="J34" s="6"/>
      <c r="K34" s="145"/>
    </row>
    <row r="35" spans="6:10" ht="12">
      <c r="F35" s="7"/>
      <c r="G35" s="7"/>
      <c r="H35" s="6"/>
      <c r="I35" s="6"/>
      <c r="J35" s="6"/>
    </row>
    <row r="36" spans="1:10" ht="12.75">
      <c r="A36" s="17"/>
      <c r="B36" s="13"/>
      <c r="C36" s="13"/>
      <c r="D36" s="13"/>
      <c r="E36" s="15"/>
      <c r="F36" s="8"/>
      <c r="G36" s="8"/>
      <c r="H36" s="7"/>
      <c r="I36" s="7"/>
      <c r="J36" s="7"/>
    </row>
    <row r="37" spans="1:10" ht="12.75">
      <c r="A37" s="17"/>
      <c r="B37" s="17"/>
      <c r="C37" s="17"/>
      <c r="D37" s="17"/>
      <c r="E37" s="13"/>
      <c r="F37" s="7"/>
      <c r="G37" s="7"/>
      <c r="H37" s="7"/>
      <c r="I37" s="7"/>
      <c r="J37" s="7"/>
    </row>
    <row r="38" spans="1:10" ht="12">
      <c r="A38" s="146"/>
      <c r="B38" s="13"/>
      <c r="C38" s="14"/>
      <c r="D38" s="13"/>
      <c r="E38" s="13"/>
      <c r="F38" s="7"/>
      <c r="G38" s="7"/>
      <c r="H38" s="7"/>
      <c r="I38" s="7"/>
      <c r="J38" s="7"/>
    </row>
    <row r="39" spans="1:10" ht="12">
      <c r="A39" s="13"/>
      <c r="B39" s="14"/>
      <c r="C39" s="13"/>
      <c r="D39" s="13"/>
      <c r="E39" s="13"/>
      <c r="F39" s="7"/>
      <c r="G39" s="7"/>
      <c r="H39" s="7"/>
      <c r="I39" s="7"/>
      <c r="J39" s="7"/>
    </row>
    <row r="40" spans="1:10" ht="12.75">
      <c r="A40" s="147"/>
      <c r="B40" s="148" t="s">
        <v>192</v>
      </c>
      <c r="C40" s="149"/>
      <c r="D40" s="150"/>
      <c r="E40" s="151"/>
      <c r="F40" s="152"/>
      <c r="G40" s="7"/>
      <c r="H40" s="7"/>
      <c r="I40" s="7"/>
      <c r="J40" s="7"/>
    </row>
    <row r="41" spans="1:10" ht="12.75">
      <c r="A41" s="153">
        <v>2006</v>
      </c>
      <c r="B41" s="13" t="s">
        <v>193</v>
      </c>
      <c r="C41" s="84">
        <v>46150</v>
      </c>
      <c r="D41" s="154" t="s">
        <v>194</v>
      </c>
      <c r="E41" s="24" t="s">
        <v>195</v>
      </c>
      <c r="F41" s="155"/>
      <c r="G41" s="7"/>
      <c r="H41" s="7"/>
      <c r="I41" s="7"/>
      <c r="J41" s="7"/>
    </row>
    <row r="42" spans="1:10" ht="12.75">
      <c r="A42" s="153">
        <v>2007</v>
      </c>
      <c r="B42" s="13" t="s">
        <v>193</v>
      </c>
      <c r="C42" s="84">
        <v>47931</v>
      </c>
      <c r="D42" s="154" t="s">
        <v>194</v>
      </c>
      <c r="E42" s="24" t="s">
        <v>196</v>
      </c>
      <c r="F42" s="155"/>
      <c r="G42" s="7"/>
      <c r="H42" s="7"/>
      <c r="I42" s="7"/>
      <c r="J42" s="7"/>
    </row>
    <row r="43" spans="1:10" ht="12.75">
      <c r="A43" s="153">
        <v>2008</v>
      </c>
      <c r="B43" s="13" t="s">
        <v>193</v>
      </c>
      <c r="C43" s="84">
        <v>67935</v>
      </c>
      <c r="D43" s="154" t="s">
        <v>194</v>
      </c>
      <c r="E43" s="24" t="s">
        <v>197</v>
      </c>
      <c r="F43" s="155"/>
      <c r="G43" s="7"/>
      <c r="H43" s="7"/>
      <c r="I43" s="7"/>
      <c r="J43" s="7"/>
    </row>
    <row r="44" spans="1:10" ht="12.75">
      <c r="A44" s="153">
        <v>2009</v>
      </c>
      <c r="B44" s="13" t="s">
        <v>193</v>
      </c>
      <c r="C44" s="84">
        <v>67935</v>
      </c>
      <c r="D44" s="154" t="s">
        <v>194</v>
      </c>
      <c r="E44" s="24" t="s">
        <v>198</v>
      </c>
      <c r="F44" s="155"/>
      <c r="G44" s="8"/>
      <c r="H44" s="7"/>
      <c r="I44" s="7"/>
      <c r="J44" s="7"/>
    </row>
    <row r="45" spans="1:10" ht="12.75">
      <c r="A45" s="156">
        <v>2010</v>
      </c>
      <c r="B45" s="157" t="s">
        <v>193</v>
      </c>
      <c r="C45" s="158">
        <v>89200</v>
      </c>
      <c r="D45" s="159" t="s">
        <v>194</v>
      </c>
      <c r="E45" s="160" t="s">
        <v>199</v>
      </c>
      <c r="F45" s="161"/>
      <c r="G45" s="8"/>
      <c r="H45" s="7"/>
      <c r="I45" s="7"/>
      <c r="J45" s="7"/>
    </row>
    <row r="46" spans="6:11" ht="12.75">
      <c r="F46" s="6"/>
      <c r="G46" s="162"/>
      <c r="H46" s="7"/>
      <c r="I46" s="13"/>
      <c r="J46" s="13"/>
      <c r="K46" s="13"/>
    </row>
    <row r="47" spans="6:10" ht="12">
      <c r="F47" s="6"/>
      <c r="G47" s="13"/>
      <c r="H47" s="6"/>
      <c r="I47" s="6"/>
      <c r="J47" s="6"/>
    </row>
    <row r="48" spans="6:10" ht="12.75">
      <c r="F48" s="6"/>
      <c r="G48" s="7"/>
      <c r="H48" s="27"/>
      <c r="I48" s="6"/>
      <c r="J48" s="6"/>
    </row>
    <row r="49" spans="6:10" ht="12">
      <c r="F49" s="6"/>
      <c r="G49" s="7" t="s">
        <v>200</v>
      </c>
      <c r="H49" s="18"/>
      <c r="I49" s="6"/>
      <c r="J49" s="6"/>
    </row>
    <row r="50" spans="6:10" ht="12">
      <c r="F50" s="6"/>
      <c r="G50" s="28" t="s">
        <v>201</v>
      </c>
      <c r="H50" s="6"/>
      <c r="I50" s="6"/>
      <c r="J50" s="6"/>
    </row>
    <row r="51" spans="6:10" ht="12">
      <c r="F51" s="6"/>
      <c r="G51" s="7" t="s">
        <v>40</v>
      </c>
      <c r="H51" s="7"/>
      <c r="I51" s="6"/>
      <c r="J51" s="6"/>
    </row>
    <row r="52" spans="6:10" ht="12.75">
      <c r="F52" s="6"/>
      <c r="G52" s="8"/>
      <c r="H52" s="6"/>
      <c r="I52" s="6"/>
      <c r="J52" s="6"/>
    </row>
    <row r="53" spans="6:10" ht="12">
      <c r="F53" s="6"/>
      <c r="G53" s="7"/>
      <c r="H53" s="6"/>
      <c r="I53" s="7"/>
      <c r="J53" s="6"/>
    </row>
    <row r="54" spans="1:10" ht="15">
      <c r="A54" s="4"/>
      <c r="B54" s="4"/>
      <c r="C54" s="4"/>
      <c r="F54" s="8"/>
      <c r="G54" s="8"/>
      <c r="H54" s="6"/>
      <c r="I54" s="6"/>
      <c r="J54" s="6"/>
    </row>
  </sheetData>
  <sheetProtection/>
  <printOptions horizontalCentered="1"/>
  <pageMargins left="0.2" right="0.2" top="0.75" bottom="0.75" header="0.3" footer="0.3"/>
  <pageSetup horizontalDpi="600" verticalDpi="600" orientation="portrait" r:id="rId1"/>
  <headerFooter>
    <oddHeader>&amp;C&amp;"Arial,Bold"&amp;14NOTICE OF 2012 BUDGET HEARING VILLAGE OF POUND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7">
      <selection activeCell="A51" sqref="A51"/>
    </sheetView>
  </sheetViews>
  <sheetFormatPr defaultColWidth="9.140625" defaultRowHeight="12.75"/>
  <cols>
    <col min="1" max="1" width="30.421875" style="0" customWidth="1"/>
    <col min="2" max="2" width="11.28125" style="6" bestFit="1" customWidth="1"/>
    <col min="3" max="3" width="0.85546875" style="94" customWidth="1"/>
    <col min="4" max="4" width="12.7109375" style="94" customWidth="1"/>
    <col min="5" max="5" width="0.85546875" style="0" customWidth="1"/>
    <col min="6" max="6" width="12.28125" style="0" bestFit="1" customWidth="1"/>
  </cols>
  <sheetData>
    <row r="1" spans="1:2" ht="18">
      <c r="A1" s="44" t="s">
        <v>80</v>
      </c>
      <c r="B1" s="45"/>
    </row>
    <row r="2" spans="1:2" ht="12.75" customHeight="1">
      <c r="A2" s="44"/>
      <c r="B2" s="45"/>
    </row>
    <row r="3" spans="1:6" s="59" customFormat="1" ht="16.5">
      <c r="A3" s="57" t="s">
        <v>12</v>
      </c>
      <c r="B3" s="58"/>
      <c r="C3" s="95"/>
      <c r="D3" s="95"/>
      <c r="F3" s="108"/>
    </row>
    <row r="4" spans="1:6" s="59" customFormat="1" ht="12.75" customHeight="1">
      <c r="A4" s="57"/>
      <c r="B4" s="58"/>
      <c r="C4" s="95"/>
      <c r="D4" s="95"/>
      <c r="F4" s="75" t="s">
        <v>16</v>
      </c>
    </row>
    <row r="5" spans="2:6" s="92" customFormat="1" ht="13.5">
      <c r="B5" s="88" t="s">
        <v>155</v>
      </c>
      <c r="C5" s="88"/>
      <c r="D5" s="88" t="s">
        <v>159</v>
      </c>
      <c r="E5" s="88"/>
      <c r="F5" s="69" t="s">
        <v>17</v>
      </c>
    </row>
    <row r="6" spans="1:2" ht="15">
      <c r="A6" s="51" t="s">
        <v>79</v>
      </c>
      <c r="B6" s="94"/>
    </row>
    <row r="7" spans="1:6" ht="12">
      <c r="A7" t="s">
        <v>57</v>
      </c>
      <c r="B7" s="99">
        <v>3500</v>
      </c>
      <c r="C7" s="114"/>
      <c r="D7" s="99">
        <v>3500</v>
      </c>
      <c r="F7" s="104">
        <f aca="true" t="shared" si="0" ref="F7:F12">D7/B7-1</f>
        <v>0</v>
      </c>
    </row>
    <row r="8" spans="1:6" ht="12">
      <c r="A8" t="s">
        <v>84</v>
      </c>
      <c r="B8" s="99">
        <v>500</v>
      </c>
      <c r="C8" s="114"/>
      <c r="D8" s="99">
        <v>1000</v>
      </c>
      <c r="F8" s="104">
        <f t="shared" si="0"/>
        <v>1</v>
      </c>
    </row>
    <row r="9" spans="1:6" ht="12">
      <c r="A9" t="s">
        <v>49</v>
      </c>
      <c r="B9" s="99">
        <v>500</v>
      </c>
      <c r="C9" s="114"/>
      <c r="D9" s="99">
        <v>500</v>
      </c>
      <c r="F9" s="104">
        <f t="shared" si="0"/>
        <v>0</v>
      </c>
    </row>
    <row r="10" spans="1:6" ht="12">
      <c r="A10" t="s">
        <v>59</v>
      </c>
      <c r="B10" s="99">
        <v>500</v>
      </c>
      <c r="C10" s="114"/>
      <c r="D10" s="99">
        <v>550</v>
      </c>
      <c r="F10" s="104">
        <f t="shared" si="0"/>
        <v>0.10000000000000009</v>
      </c>
    </row>
    <row r="11" spans="1:6" ht="12">
      <c r="A11" t="s">
        <v>58</v>
      </c>
      <c r="B11" s="99">
        <v>200</v>
      </c>
      <c r="C11" s="114"/>
      <c r="D11" s="99">
        <v>200</v>
      </c>
      <c r="F11" s="104">
        <f t="shared" si="0"/>
        <v>0</v>
      </c>
    </row>
    <row r="12" spans="1:6" ht="12.75">
      <c r="A12" s="42" t="s">
        <v>53</v>
      </c>
      <c r="B12" s="97">
        <f>SUM(B7:B11)</f>
        <v>5200</v>
      </c>
      <c r="C12" s="97"/>
      <c r="D12" s="97">
        <f>SUM(D7:D11)</f>
        <v>5750</v>
      </c>
      <c r="F12" s="104">
        <f t="shared" si="0"/>
        <v>0.10576923076923084</v>
      </c>
    </row>
    <row r="13" spans="1:6" s="3" customFormat="1" ht="15">
      <c r="A13"/>
      <c r="B13" s="96"/>
      <c r="C13" s="96"/>
      <c r="D13" s="96"/>
      <c r="F13" s="104"/>
    </row>
    <row r="14" spans="1:6" ht="15">
      <c r="A14" s="51" t="s">
        <v>125</v>
      </c>
      <c r="B14" s="94"/>
      <c r="F14" s="104"/>
    </row>
    <row r="15" spans="1:6" ht="12">
      <c r="A15" t="s">
        <v>61</v>
      </c>
      <c r="B15" s="99">
        <v>0</v>
      </c>
      <c r="C15" s="114"/>
      <c r="D15" s="99">
        <v>0</v>
      </c>
      <c r="F15" s="104">
        <v>0</v>
      </c>
    </row>
    <row r="16" spans="1:6" ht="12">
      <c r="A16" t="s">
        <v>135</v>
      </c>
      <c r="B16" s="99">
        <v>0</v>
      </c>
      <c r="C16" s="114"/>
      <c r="D16" s="99">
        <v>1000</v>
      </c>
      <c r="F16" s="104">
        <v>0</v>
      </c>
    </row>
    <row r="17" spans="1:6" ht="12">
      <c r="A17" t="s">
        <v>164</v>
      </c>
      <c r="B17" s="99">
        <v>0</v>
      </c>
      <c r="C17" s="114"/>
      <c r="D17" s="99">
        <v>0</v>
      </c>
      <c r="F17" s="104">
        <v>0</v>
      </c>
    </row>
    <row r="18" spans="1:6" s="1" customFormat="1" ht="12.75">
      <c r="A18" t="s">
        <v>62</v>
      </c>
      <c r="B18" s="99">
        <v>0</v>
      </c>
      <c r="C18" s="114"/>
      <c r="D18" s="99">
        <v>0</v>
      </c>
      <c r="F18" s="104">
        <v>0</v>
      </c>
    </row>
    <row r="19" spans="1:6" ht="12.75">
      <c r="A19" s="42" t="s">
        <v>53</v>
      </c>
      <c r="B19" s="97">
        <f>SUM(B15:B18)</f>
        <v>0</v>
      </c>
      <c r="C19" s="97"/>
      <c r="D19" s="97">
        <f>SUM(D15:D18)</f>
        <v>1000</v>
      </c>
      <c r="F19" s="104">
        <v>0</v>
      </c>
    </row>
    <row r="20" spans="2:6" ht="12">
      <c r="B20" s="94"/>
      <c r="F20" s="104"/>
    </row>
    <row r="21" spans="1:6" ht="15">
      <c r="A21" s="51" t="s">
        <v>76</v>
      </c>
      <c r="B21" s="94"/>
      <c r="F21" s="104"/>
    </row>
    <row r="22" spans="1:6" ht="12">
      <c r="A22" t="s">
        <v>69</v>
      </c>
      <c r="B22" s="99">
        <v>1000</v>
      </c>
      <c r="C22" s="114"/>
      <c r="D22" s="99">
        <v>0</v>
      </c>
      <c r="F22" s="104">
        <f>D22/B22-1</f>
        <v>-1</v>
      </c>
    </row>
    <row r="23" spans="1:6" ht="12">
      <c r="A23" t="s">
        <v>70</v>
      </c>
      <c r="B23" s="99">
        <v>800</v>
      </c>
      <c r="C23" s="114"/>
      <c r="D23" s="99">
        <v>800</v>
      </c>
      <c r="F23" s="104">
        <f>D23/B23-1</f>
        <v>0</v>
      </c>
    </row>
    <row r="24" spans="1:6" ht="12">
      <c r="A24" t="s">
        <v>71</v>
      </c>
      <c r="B24" s="99">
        <v>0</v>
      </c>
      <c r="C24" s="114"/>
      <c r="D24" s="99">
        <v>0</v>
      </c>
      <c r="F24" s="104">
        <v>0</v>
      </c>
    </row>
    <row r="25" spans="1:6" ht="12.75">
      <c r="A25" s="42" t="s">
        <v>53</v>
      </c>
      <c r="B25" s="97">
        <f>SUM(B22:B24)</f>
        <v>1800</v>
      </c>
      <c r="C25" s="97"/>
      <c r="D25" s="97">
        <f>SUM(D22:D24)</f>
        <v>800</v>
      </c>
      <c r="F25" s="104">
        <v>0</v>
      </c>
    </row>
    <row r="26" spans="1:6" ht="12.75">
      <c r="A26" s="42"/>
      <c r="B26" s="94"/>
      <c r="F26" s="104"/>
    </row>
    <row r="27" spans="1:6" ht="15">
      <c r="A27" s="51" t="s">
        <v>77</v>
      </c>
      <c r="B27" s="94"/>
      <c r="F27" s="104"/>
    </row>
    <row r="28" spans="1:6" ht="12">
      <c r="A28" s="56" t="s">
        <v>78</v>
      </c>
      <c r="B28" s="99">
        <v>8000</v>
      </c>
      <c r="C28" s="114"/>
      <c r="D28" s="99">
        <v>8000</v>
      </c>
      <c r="F28" s="104">
        <f>D28/B28-1</f>
        <v>0</v>
      </c>
    </row>
    <row r="29" spans="1:6" ht="12">
      <c r="A29" s="56" t="s">
        <v>128</v>
      </c>
      <c r="B29" s="99">
        <v>550</v>
      </c>
      <c r="C29" s="114"/>
      <c r="D29" s="99">
        <v>550</v>
      </c>
      <c r="F29" s="104">
        <f>D29/B29-1</f>
        <v>0</v>
      </c>
    </row>
    <row r="30" spans="1:6" ht="12">
      <c r="A30" s="56" t="s">
        <v>92</v>
      </c>
      <c r="B30" s="99">
        <v>2000</v>
      </c>
      <c r="C30" s="114"/>
      <c r="D30" s="99">
        <v>2000</v>
      </c>
      <c r="F30" s="104">
        <f>D30/B30-1</f>
        <v>0</v>
      </c>
    </row>
    <row r="31" spans="1:6" ht="12.75">
      <c r="A31" s="42" t="s">
        <v>53</v>
      </c>
      <c r="B31" s="97">
        <f>SUM(B28:B30)</f>
        <v>10550</v>
      </c>
      <c r="C31" s="97"/>
      <c r="D31" s="97">
        <f>SUM(D28:D30)</f>
        <v>10550</v>
      </c>
      <c r="F31" s="104">
        <f>D31/B31-1</f>
        <v>0</v>
      </c>
    </row>
    <row r="32" spans="1:6" ht="12.75">
      <c r="A32" s="42"/>
      <c r="B32" s="94"/>
      <c r="F32" s="104"/>
    </row>
    <row r="33" spans="1:6" ht="15">
      <c r="A33" s="51" t="s">
        <v>81</v>
      </c>
      <c r="B33" s="94"/>
      <c r="F33" s="104"/>
    </row>
    <row r="34" spans="1:6" s="10" customFormat="1" ht="12">
      <c r="A34" s="56" t="s">
        <v>82</v>
      </c>
      <c r="B34" s="100">
        <v>3000</v>
      </c>
      <c r="C34" s="125"/>
      <c r="D34" s="100">
        <v>3100</v>
      </c>
      <c r="F34" s="104">
        <f>D34/B34-1</f>
        <v>0.03333333333333344</v>
      </c>
    </row>
    <row r="35" spans="1:6" s="10" customFormat="1" ht="12">
      <c r="A35" s="56" t="s">
        <v>83</v>
      </c>
      <c r="B35" s="100">
        <v>800</v>
      </c>
      <c r="C35" s="125"/>
      <c r="D35" s="100">
        <v>1050</v>
      </c>
      <c r="F35" s="104">
        <f>D35/B35-1</f>
        <v>0.3125</v>
      </c>
    </row>
    <row r="36" spans="1:6" s="10" customFormat="1" ht="12">
      <c r="A36" s="56" t="s">
        <v>129</v>
      </c>
      <c r="B36" s="100">
        <v>2500</v>
      </c>
      <c r="C36" s="125"/>
      <c r="D36" s="100">
        <v>2200</v>
      </c>
      <c r="F36" s="104">
        <f>D36/B36-1</f>
        <v>-0.12</v>
      </c>
    </row>
    <row r="37" spans="1:6" s="10" customFormat="1" ht="12.75">
      <c r="A37" s="42" t="s">
        <v>53</v>
      </c>
      <c r="B37" s="97">
        <f>SUM(B34:B36)</f>
        <v>6300</v>
      </c>
      <c r="C37" s="97"/>
      <c r="D37" s="97">
        <f>SUM(D34:D36)</f>
        <v>6350</v>
      </c>
      <c r="F37" s="104">
        <f>D37/B37-1</f>
        <v>0.007936507936507908</v>
      </c>
    </row>
    <row r="38" spans="1:6" s="10" customFormat="1" ht="12">
      <c r="A38" s="56"/>
      <c r="B38" s="98"/>
      <c r="C38" s="98"/>
      <c r="D38" s="98"/>
      <c r="F38" s="104"/>
    </row>
    <row r="39" spans="1:6" s="10" customFormat="1" ht="15">
      <c r="A39" s="51" t="s">
        <v>30</v>
      </c>
      <c r="B39" s="98"/>
      <c r="C39" s="98"/>
      <c r="D39" s="98"/>
      <c r="F39" s="104"/>
    </row>
    <row r="40" spans="1:6" s="10" customFormat="1" ht="12">
      <c r="A40" s="56" t="s">
        <v>85</v>
      </c>
      <c r="B40" s="100">
        <v>300</v>
      </c>
      <c r="C40" s="125"/>
      <c r="D40" s="100">
        <v>300</v>
      </c>
      <c r="F40" s="104">
        <f>D40/B40-1</f>
        <v>0</v>
      </c>
    </row>
    <row r="41" spans="1:6" s="1" customFormat="1" ht="12.75">
      <c r="A41" s="42" t="s">
        <v>53</v>
      </c>
      <c r="B41" s="97">
        <f>SUM(B40)</f>
        <v>300</v>
      </c>
      <c r="C41" s="97"/>
      <c r="D41" s="97">
        <f>SUM(D40)</f>
        <v>300</v>
      </c>
      <c r="F41" s="104">
        <f>D41/B41-1</f>
        <v>0</v>
      </c>
    </row>
    <row r="42" spans="2:6" ht="12">
      <c r="B42" s="94"/>
      <c r="F42" s="104"/>
    </row>
    <row r="43" spans="2:6" ht="12">
      <c r="B43" s="94"/>
      <c r="F43" s="104"/>
    </row>
    <row r="44" spans="2:6" ht="12">
      <c r="B44" s="94"/>
      <c r="F44" s="104"/>
    </row>
    <row r="45" spans="2:6" ht="12">
      <c r="B45" s="94"/>
      <c r="F45" s="104"/>
    </row>
    <row r="46" spans="1:6" ht="13.5" thickBot="1">
      <c r="A46" s="42" t="s">
        <v>27</v>
      </c>
      <c r="B46" s="50">
        <f>SUM(B12+B19+B25+B31+B37+B41)</f>
        <v>24150</v>
      </c>
      <c r="C46" s="16"/>
      <c r="D46" s="50">
        <f>SUM(D12+D19+D25+D31+D37+D41)</f>
        <v>24750</v>
      </c>
      <c r="F46" s="104">
        <f>D46/B46-1</f>
        <v>0.024844720496894457</v>
      </c>
    </row>
    <row r="47" ht="12.75" thickTop="1"/>
  </sheetData>
  <sheetProtection/>
  <printOptions horizontalCentered="1"/>
  <pageMargins left="0.5" right="0.5" top="1" bottom="1" header="0.5" footer="0.5"/>
  <pageSetup firstPageNumber="7" useFirstPageNumber="1" horizontalDpi="600" verticalDpi="600" orientation="portrait" r:id="rId1"/>
  <headerFooter alignWithMargins="0">
    <oddFooter>&amp;R7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F42" sqref="F42"/>
    </sheetView>
  </sheetViews>
  <sheetFormatPr defaultColWidth="9.140625" defaultRowHeight="12.75"/>
  <cols>
    <col min="1" max="1" width="24.421875" style="0" customWidth="1"/>
    <col min="2" max="2" width="12.7109375" style="0" bestFit="1" customWidth="1"/>
    <col min="3" max="3" width="0.85546875" style="0" customWidth="1"/>
    <col min="4" max="4" width="11.7109375" style="0" customWidth="1"/>
    <col min="5" max="5" width="0.85546875" style="13" customWidth="1"/>
    <col min="6" max="6" width="15.57421875" style="13" customWidth="1"/>
    <col min="7" max="7" width="9.8515625" style="0" bestFit="1" customWidth="1"/>
  </cols>
  <sheetData>
    <row r="1" spans="1:2" ht="18">
      <c r="A1" s="44" t="s">
        <v>86</v>
      </c>
      <c r="B1" s="45"/>
    </row>
    <row r="3" spans="1:7" ht="16.5">
      <c r="A3" s="57" t="s">
        <v>12</v>
      </c>
      <c r="B3" s="48"/>
      <c r="G3" s="108"/>
    </row>
    <row r="4" spans="1:7" ht="12.75" customHeight="1">
      <c r="A4" s="57"/>
      <c r="B4" s="48"/>
      <c r="G4" s="75" t="s">
        <v>16</v>
      </c>
    </row>
    <row r="5" spans="2:7" ht="13.5">
      <c r="B5" s="101" t="s">
        <v>155</v>
      </c>
      <c r="C5" s="88"/>
      <c r="D5" s="88" t="s">
        <v>159</v>
      </c>
      <c r="E5" s="116"/>
      <c r="F5" s="116"/>
      <c r="G5" s="69" t="s">
        <v>17</v>
      </c>
    </row>
    <row r="6" ht="15">
      <c r="A6" s="51" t="s">
        <v>87</v>
      </c>
    </row>
    <row r="7" spans="1:7" ht="12">
      <c r="A7" t="s">
        <v>25</v>
      </c>
      <c r="B7" s="43">
        <v>0</v>
      </c>
      <c r="D7" s="99">
        <v>0</v>
      </c>
      <c r="E7" s="114"/>
      <c r="F7" s="99"/>
      <c r="G7" s="104">
        <v>0</v>
      </c>
    </row>
    <row r="8" spans="1:7" ht="12">
      <c r="A8" t="s">
        <v>88</v>
      </c>
      <c r="B8" s="29">
        <v>0</v>
      </c>
      <c r="D8" s="102">
        <v>0</v>
      </c>
      <c r="E8" s="114"/>
      <c r="F8" s="99"/>
      <c r="G8" s="104">
        <v>0</v>
      </c>
    </row>
    <row r="9" spans="1:7" ht="12">
      <c r="A9" t="s">
        <v>130</v>
      </c>
      <c r="B9" s="47">
        <v>0</v>
      </c>
      <c r="D9" s="102">
        <v>0</v>
      </c>
      <c r="E9" s="114"/>
      <c r="F9" s="99"/>
      <c r="G9" s="104">
        <v>0</v>
      </c>
    </row>
    <row r="10" spans="1:7" ht="12.75">
      <c r="A10" s="42" t="s">
        <v>53</v>
      </c>
      <c r="B10" s="46">
        <f>SUM(B7:B8)</f>
        <v>0</v>
      </c>
      <c r="D10" s="97">
        <v>0</v>
      </c>
      <c r="E10" s="115"/>
      <c r="F10" s="115"/>
      <c r="G10" s="104">
        <v>0</v>
      </c>
    </row>
    <row r="11" ht="12">
      <c r="B11" s="43"/>
    </row>
    <row r="12" ht="12">
      <c r="B12" s="6"/>
    </row>
    <row r="13" ht="12">
      <c r="B13" s="6"/>
    </row>
    <row r="14" ht="12">
      <c r="B14" s="6"/>
    </row>
    <row r="15" spans="1:7" ht="13.5" thickBot="1">
      <c r="A15" s="42" t="s">
        <v>27</v>
      </c>
      <c r="B15" s="50">
        <f>SUM(B10)</f>
        <v>0</v>
      </c>
      <c r="D15" s="50">
        <f>SUM(D10)</f>
        <v>0</v>
      </c>
      <c r="E15" s="16"/>
      <c r="F15" s="16"/>
      <c r="G15" s="104">
        <v>0</v>
      </c>
    </row>
    <row r="16" ht="12.75" thickTop="1"/>
  </sheetData>
  <sheetProtection/>
  <printOptions horizontalCentered="1"/>
  <pageMargins left="0.5" right="0.5" top="1" bottom="1" header="0.5" footer="0.5"/>
  <pageSetup horizontalDpi="600" verticalDpi="600" orientation="portrait" r:id="rId1"/>
  <headerFooter alignWithMargins="0">
    <oddFooter>&amp;R8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3">
      <selection activeCell="F42" sqref="F42"/>
    </sheetView>
  </sheetViews>
  <sheetFormatPr defaultColWidth="9.140625" defaultRowHeight="12.75"/>
  <cols>
    <col min="1" max="1" width="38.421875" style="0" customWidth="1"/>
    <col min="2" max="2" width="11.7109375" style="6" customWidth="1"/>
    <col min="3" max="3" width="0.85546875" style="0" customWidth="1"/>
    <col min="4" max="4" width="11.7109375" style="0" customWidth="1"/>
    <col min="5" max="5" width="0.85546875" style="0" customWidth="1"/>
    <col min="6" max="6" width="15.57421875" style="0" customWidth="1"/>
  </cols>
  <sheetData>
    <row r="1" spans="1:2" ht="18">
      <c r="A1" s="44" t="s">
        <v>98</v>
      </c>
      <c r="B1" s="45"/>
    </row>
    <row r="2" spans="2:7" ht="13.5">
      <c r="B2" s="43"/>
      <c r="G2" s="108"/>
    </row>
    <row r="3" spans="1:7" ht="12.75" customHeight="1">
      <c r="A3" s="51"/>
      <c r="B3" s="4"/>
      <c r="G3" s="75" t="s">
        <v>16</v>
      </c>
    </row>
    <row r="4" spans="1:7" ht="13.5">
      <c r="A4" s="1"/>
      <c r="B4" s="101" t="s">
        <v>155</v>
      </c>
      <c r="D4" s="101" t="s">
        <v>159</v>
      </c>
      <c r="E4" s="101"/>
      <c r="F4" s="101"/>
      <c r="G4" s="69" t="s">
        <v>17</v>
      </c>
    </row>
    <row r="5" spans="1:2" ht="15">
      <c r="A5" s="107" t="s">
        <v>100</v>
      </c>
      <c r="B5" s="48"/>
    </row>
    <row r="6" spans="1:7" ht="12">
      <c r="A6" t="s">
        <v>87</v>
      </c>
      <c r="B6" s="47">
        <v>0</v>
      </c>
      <c r="D6" s="99">
        <v>0</v>
      </c>
      <c r="E6" s="114"/>
      <c r="F6" s="99"/>
      <c r="G6" s="104">
        <v>0</v>
      </c>
    </row>
    <row r="7" spans="2:7" ht="12.75">
      <c r="B7" s="46">
        <f>SUM(B6)</f>
        <v>0</v>
      </c>
      <c r="D7" s="97">
        <f>SUM(D6)</f>
        <v>0</v>
      </c>
      <c r="E7" s="97"/>
      <c r="F7" s="97"/>
      <c r="G7" s="104">
        <v>0</v>
      </c>
    </row>
    <row r="8" spans="2:7" ht="12">
      <c r="B8" s="43"/>
      <c r="D8" s="94"/>
      <c r="E8" s="94"/>
      <c r="F8" s="94"/>
      <c r="G8" s="104"/>
    </row>
    <row r="9" spans="1:7" ht="15">
      <c r="A9" s="107" t="s">
        <v>99</v>
      </c>
      <c r="B9" s="49"/>
      <c r="D9" s="94"/>
      <c r="E9" s="94"/>
      <c r="F9" s="94"/>
      <c r="G9" s="104"/>
    </row>
    <row r="10" spans="1:7" ht="12">
      <c r="A10" t="s">
        <v>56</v>
      </c>
      <c r="B10" s="43">
        <v>0</v>
      </c>
      <c r="D10" s="99">
        <v>0</v>
      </c>
      <c r="E10" s="114"/>
      <c r="F10" s="99"/>
      <c r="G10" s="104">
        <v>0</v>
      </c>
    </row>
    <row r="11" spans="1:7" ht="12">
      <c r="A11" t="s">
        <v>131</v>
      </c>
      <c r="B11" s="43">
        <v>0</v>
      </c>
      <c r="D11" s="102">
        <v>0</v>
      </c>
      <c r="E11" s="114"/>
      <c r="F11" s="99"/>
      <c r="G11" s="104">
        <v>0</v>
      </c>
    </row>
    <row r="12" spans="1:7" ht="12">
      <c r="A12" t="s">
        <v>105</v>
      </c>
      <c r="B12" s="47">
        <v>0</v>
      </c>
      <c r="D12" s="102">
        <v>0</v>
      </c>
      <c r="E12" s="114"/>
      <c r="F12" s="99"/>
      <c r="G12" s="104">
        <v>0</v>
      </c>
    </row>
    <row r="13" spans="1:7" ht="12.75">
      <c r="A13" s="42"/>
      <c r="B13" s="46">
        <f>SUM(B10:B12)</f>
        <v>0</v>
      </c>
      <c r="D13" s="97">
        <f>SUM(D10:D12)</f>
        <v>0</v>
      </c>
      <c r="E13" s="97"/>
      <c r="F13" s="97"/>
      <c r="G13" s="104">
        <v>0</v>
      </c>
    </row>
    <row r="14" spans="2:7" ht="12">
      <c r="B14" s="43"/>
      <c r="D14" s="94"/>
      <c r="E14" s="94"/>
      <c r="F14" s="94"/>
      <c r="G14" s="104"/>
    </row>
    <row r="15" spans="1:7" ht="15">
      <c r="A15" s="107" t="s">
        <v>101</v>
      </c>
      <c r="B15" s="49"/>
      <c r="D15" s="94"/>
      <c r="E15" s="94"/>
      <c r="F15" s="94"/>
      <c r="G15" s="104"/>
    </row>
    <row r="16" spans="1:7" ht="12">
      <c r="A16" t="s">
        <v>56</v>
      </c>
      <c r="B16" s="43">
        <v>0</v>
      </c>
      <c r="D16" s="99">
        <v>0</v>
      </c>
      <c r="E16" s="114"/>
      <c r="F16" s="99"/>
      <c r="G16" s="104">
        <v>0</v>
      </c>
    </row>
    <row r="17" spans="1:7" ht="12">
      <c r="A17" s="103" t="s">
        <v>60</v>
      </c>
      <c r="B17" s="47">
        <v>0</v>
      </c>
      <c r="D17" s="102">
        <v>0</v>
      </c>
      <c r="E17" s="114"/>
      <c r="F17" s="99"/>
      <c r="G17" s="104">
        <v>0</v>
      </c>
    </row>
    <row r="18" spans="1:7" ht="12.75">
      <c r="A18" s="42"/>
      <c r="B18" s="46">
        <f>SUM(B16:B17)</f>
        <v>0</v>
      </c>
      <c r="D18" s="94">
        <f>SUM(D16:D17)</f>
        <v>0</v>
      </c>
      <c r="E18" s="94"/>
      <c r="F18" s="94"/>
      <c r="G18" s="104">
        <v>0</v>
      </c>
    </row>
    <row r="19" spans="2:7" ht="12">
      <c r="B19" s="43"/>
      <c r="D19" s="94"/>
      <c r="E19" s="94"/>
      <c r="F19" s="94"/>
      <c r="G19" s="104"/>
    </row>
    <row r="20" spans="1:7" ht="15">
      <c r="A20" s="107" t="s">
        <v>102</v>
      </c>
      <c r="B20" s="49"/>
      <c r="D20" s="94"/>
      <c r="E20" s="94"/>
      <c r="F20" s="94"/>
      <c r="G20" s="104"/>
    </row>
    <row r="21" spans="1:7" ht="12">
      <c r="A21" t="s">
        <v>126</v>
      </c>
      <c r="B21" s="43">
        <v>0</v>
      </c>
      <c r="D21" s="99">
        <v>0</v>
      </c>
      <c r="E21" s="114"/>
      <c r="F21" s="99"/>
      <c r="G21" s="104">
        <v>0</v>
      </c>
    </row>
    <row r="22" spans="1:7" ht="12">
      <c r="A22" t="s">
        <v>54</v>
      </c>
      <c r="B22" s="47">
        <v>0</v>
      </c>
      <c r="D22" s="102">
        <v>0</v>
      </c>
      <c r="E22" s="114"/>
      <c r="F22" s="99"/>
      <c r="G22" s="104">
        <v>0</v>
      </c>
    </row>
    <row r="23" spans="1:7" ht="12.75">
      <c r="A23" s="42"/>
      <c r="B23" s="46">
        <f>SUM(B21:B22)</f>
        <v>0</v>
      </c>
      <c r="D23" s="97">
        <f>SUM(D21:D22)</f>
        <v>0</v>
      </c>
      <c r="E23" s="97"/>
      <c r="F23" s="97"/>
      <c r="G23" s="104">
        <v>0</v>
      </c>
    </row>
    <row r="24" spans="4:7" ht="12">
      <c r="D24" s="94"/>
      <c r="E24" s="94"/>
      <c r="F24" s="94"/>
      <c r="G24" s="104"/>
    </row>
    <row r="25" spans="1:7" ht="15">
      <c r="A25" s="107" t="s">
        <v>103</v>
      </c>
      <c r="B25" s="49"/>
      <c r="D25" s="94"/>
      <c r="E25" s="94"/>
      <c r="F25" s="94"/>
      <c r="G25" s="104"/>
    </row>
    <row r="26" spans="1:7" ht="12">
      <c r="A26" t="s">
        <v>89</v>
      </c>
      <c r="B26" s="43">
        <v>0</v>
      </c>
      <c r="D26" s="99">
        <v>0</v>
      </c>
      <c r="E26" s="114"/>
      <c r="F26" s="99"/>
      <c r="G26" s="104">
        <v>0</v>
      </c>
    </row>
    <row r="27" spans="1:7" ht="12">
      <c r="A27" t="s">
        <v>158</v>
      </c>
      <c r="B27" s="47">
        <v>0</v>
      </c>
      <c r="D27" s="102">
        <v>0</v>
      </c>
      <c r="E27" s="114"/>
      <c r="F27" s="99"/>
      <c r="G27" s="104">
        <v>0</v>
      </c>
    </row>
    <row r="28" spans="1:7" ht="12.75">
      <c r="A28" s="42"/>
      <c r="B28" s="46">
        <f>SUM(B26:B27)</f>
        <v>0</v>
      </c>
      <c r="D28" s="97">
        <f>SUM(D26:D27)</f>
        <v>0</v>
      </c>
      <c r="E28" s="97"/>
      <c r="F28" s="97"/>
      <c r="G28" s="104">
        <v>0</v>
      </c>
    </row>
    <row r="29" spans="4:7" ht="12">
      <c r="D29" s="94"/>
      <c r="E29" s="94"/>
      <c r="F29" s="94"/>
      <c r="G29" s="104"/>
    </row>
    <row r="30" spans="4:7" ht="12">
      <c r="D30" s="94"/>
      <c r="E30" s="94"/>
      <c r="F30" s="94"/>
      <c r="G30" s="104"/>
    </row>
    <row r="31" spans="4:7" ht="12">
      <c r="D31" s="94"/>
      <c r="E31" s="94"/>
      <c r="F31" s="94"/>
      <c r="G31" s="104"/>
    </row>
    <row r="32" spans="4:7" ht="12">
      <c r="D32" s="94"/>
      <c r="E32" s="94"/>
      <c r="F32" s="94"/>
      <c r="G32" s="104"/>
    </row>
    <row r="33" spans="1:7" s="1" customFormat="1" ht="13.5" thickBot="1">
      <c r="A33" s="42" t="s">
        <v>104</v>
      </c>
      <c r="B33" s="35">
        <f>SUM(B7+B13+B18+B23+B28)</f>
        <v>0</v>
      </c>
      <c r="D33" s="35">
        <f>SUM(D7+D13+D18+D23+D28)</f>
        <v>0</v>
      </c>
      <c r="E33" s="8"/>
      <c r="F33" s="8"/>
      <c r="G33" s="104">
        <v>0</v>
      </c>
    </row>
    <row r="34" ht="12.75" thickTop="1"/>
  </sheetData>
  <sheetProtection/>
  <printOptions horizontalCentered="1"/>
  <pageMargins left="0.5" right="0.5" top="1" bottom="1" header="0.5" footer="0.5"/>
  <pageSetup horizontalDpi="600" verticalDpi="600" orientation="portrait" r:id="rId1"/>
  <headerFooter alignWithMargins="0">
    <oddFooter>&amp;R9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4" max="4" width="9.8515625" style="0" customWidth="1"/>
    <col min="5" max="5" width="12.7109375" style="0" customWidth="1"/>
    <col min="6" max="6" width="0.85546875" style="0" customWidth="1"/>
    <col min="7" max="7" width="12.7109375" style="0" customWidth="1"/>
    <col min="8" max="8" width="0.85546875" style="13" customWidth="1"/>
    <col min="9" max="9" width="9.8515625" style="0" bestFit="1" customWidth="1"/>
  </cols>
  <sheetData>
    <row r="1" spans="5:8" ht="13.5">
      <c r="E1" s="70">
        <v>2011</v>
      </c>
      <c r="G1" s="70">
        <v>2012</v>
      </c>
      <c r="H1" s="110"/>
    </row>
    <row r="2" spans="1:9" ht="15">
      <c r="A2" s="3"/>
      <c r="B2" s="3"/>
      <c r="C2" s="3"/>
      <c r="D2" s="3"/>
      <c r="E2" s="32" t="s">
        <v>152</v>
      </c>
      <c r="F2" s="3"/>
      <c r="G2" s="32" t="s">
        <v>152</v>
      </c>
      <c r="H2" s="83"/>
      <c r="I2" s="108"/>
    </row>
    <row r="3" spans="5:9" ht="13.5">
      <c r="E3" s="6"/>
      <c r="G3" s="6"/>
      <c r="H3" s="7"/>
      <c r="I3" s="75" t="s">
        <v>16</v>
      </c>
    </row>
    <row r="4" spans="1:9" ht="13.5">
      <c r="A4" s="2" t="s">
        <v>5</v>
      </c>
      <c r="B4" s="2"/>
      <c r="C4" s="2"/>
      <c r="E4" s="6"/>
      <c r="G4" s="6"/>
      <c r="H4" s="7"/>
      <c r="I4" s="69" t="s">
        <v>17</v>
      </c>
    </row>
    <row r="5" spans="2:8" ht="12">
      <c r="B5" t="s">
        <v>4</v>
      </c>
      <c r="E5" s="6"/>
      <c r="G5" s="6"/>
      <c r="H5" s="7"/>
    </row>
    <row r="6" spans="2:9" ht="12">
      <c r="B6" t="s">
        <v>6</v>
      </c>
      <c r="E6" s="12">
        <v>89200</v>
      </c>
      <c r="G6" s="12">
        <v>120773</v>
      </c>
      <c r="H6" s="7"/>
      <c r="I6" s="33">
        <f aca="true" t="shared" si="0" ref="I6:I13">G6/E6-1</f>
        <v>0.35395739910313906</v>
      </c>
    </row>
    <row r="7" spans="2:9" ht="12">
      <c r="B7" t="s">
        <v>19</v>
      </c>
      <c r="E7" s="12">
        <v>3000</v>
      </c>
      <c r="G7" s="12">
        <v>3000</v>
      </c>
      <c r="H7" s="7"/>
      <c r="I7" s="33">
        <f t="shared" si="0"/>
        <v>0</v>
      </c>
    </row>
    <row r="8" spans="2:9" ht="12">
      <c r="B8" t="s">
        <v>7</v>
      </c>
      <c r="E8" s="26">
        <v>153601</v>
      </c>
      <c r="G8" s="26">
        <v>157541</v>
      </c>
      <c r="H8" s="7"/>
      <c r="I8" s="33">
        <f t="shared" si="0"/>
        <v>0.025650874668784684</v>
      </c>
    </row>
    <row r="9" spans="2:9" ht="12">
      <c r="B9" t="s">
        <v>31</v>
      </c>
      <c r="E9" s="26">
        <v>12621</v>
      </c>
      <c r="G9" s="26">
        <v>14514</v>
      </c>
      <c r="H9" s="7"/>
      <c r="I9" s="33">
        <f t="shared" si="0"/>
        <v>0.14998811504635134</v>
      </c>
    </row>
    <row r="10" spans="2:9" ht="12">
      <c r="B10" t="s">
        <v>8</v>
      </c>
      <c r="E10" s="26">
        <v>1500</v>
      </c>
      <c r="G10" s="26">
        <v>1500</v>
      </c>
      <c r="H10" s="7"/>
      <c r="I10" s="33">
        <f t="shared" si="0"/>
        <v>0</v>
      </c>
    </row>
    <row r="11" spans="2:9" ht="12">
      <c r="B11" t="s">
        <v>32</v>
      </c>
      <c r="D11" s="25"/>
      <c r="E11" s="26">
        <v>2000</v>
      </c>
      <c r="G11" s="26">
        <v>4500</v>
      </c>
      <c r="H11" s="7"/>
      <c r="I11" s="33">
        <f t="shared" si="0"/>
        <v>1.25</v>
      </c>
    </row>
    <row r="12" spans="2:9" ht="12">
      <c r="B12" t="s">
        <v>127</v>
      </c>
      <c r="E12" s="12">
        <v>27900</v>
      </c>
      <c r="G12" s="12">
        <v>27900</v>
      </c>
      <c r="H12" s="7"/>
      <c r="I12" s="33">
        <f t="shared" si="0"/>
        <v>0</v>
      </c>
    </row>
    <row r="13" spans="2:9" ht="13.5" thickBot="1">
      <c r="B13" s="1" t="s">
        <v>11</v>
      </c>
      <c r="E13" s="9">
        <f>SUM(E6:E12)</f>
        <v>289822</v>
      </c>
      <c r="G13" s="9">
        <f>SUM(G6:G12)</f>
        <v>329728</v>
      </c>
      <c r="H13" s="8"/>
      <c r="I13" s="112">
        <f t="shared" si="0"/>
        <v>0.13769141058994827</v>
      </c>
    </row>
    <row r="14" spans="5:8" ht="12.75" thickTop="1">
      <c r="E14" s="6"/>
      <c r="G14" s="6"/>
      <c r="H14" s="7"/>
    </row>
    <row r="15" spans="5:8" ht="12">
      <c r="E15" s="6"/>
      <c r="G15" s="6"/>
      <c r="H15" s="7"/>
    </row>
    <row r="16" spans="1:8" ht="12.75">
      <c r="A16" s="2"/>
      <c r="B16" s="2"/>
      <c r="E16" s="6"/>
      <c r="G16" s="6"/>
      <c r="H16" s="7"/>
    </row>
    <row r="17" spans="1:8" ht="13.5">
      <c r="A17" s="2" t="s">
        <v>12</v>
      </c>
      <c r="B17" s="2"/>
      <c r="E17" s="83"/>
      <c r="G17" s="83"/>
      <c r="H17" s="83"/>
    </row>
    <row r="18" spans="2:9" ht="12">
      <c r="B18" s="61" t="s">
        <v>0</v>
      </c>
      <c r="C18" s="61"/>
      <c r="E18" s="12">
        <v>82914</v>
      </c>
      <c r="G18" s="12">
        <v>76214</v>
      </c>
      <c r="H18" s="7"/>
      <c r="I18" s="33">
        <f>G18/E18-1</f>
        <v>-0.08080661890633667</v>
      </c>
    </row>
    <row r="19" spans="2:9" ht="12">
      <c r="B19" s="61" t="s">
        <v>1</v>
      </c>
      <c r="C19" s="61"/>
      <c r="E19" s="26">
        <v>59574</v>
      </c>
      <c r="G19" s="26">
        <v>60100</v>
      </c>
      <c r="H19" s="7"/>
      <c r="I19" s="33">
        <f>G19/E19-1</f>
        <v>0.008829355087790036</v>
      </c>
    </row>
    <row r="20" spans="2:9" ht="12">
      <c r="B20" s="61" t="s">
        <v>2</v>
      </c>
      <c r="C20" s="61"/>
      <c r="E20" s="26">
        <v>54720</v>
      </c>
      <c r="G20" s="26">
        <v>59800</v>
      </c>
      <c r="H20" s="7"/>
      <c r="I20" s="33">
        <f>G20/E20-1</f>
        <v>0.0928362573099415</v>
      </c>
    </row>
    <row r="21" spans="2:9" ht="12">
      <c r="B21" s="61" t="s">
        <v>20</v>
      </c>
      <c r="C21" s="61"/>
      <c r="E21" s="26">
        <v>0</v>
      </c>
      <c r="G21" s="26">
        <v>0</v>
      </c>
      <c r="H21" s="7"/>
      <c r="I21" s="33">
        <v>0</v>
      </c>
    </row>
    <row r="22" spans="2:9" ht="12">
      <c r="B22" s="61" t="s">
        <v>153</v>
      </c>
      <c r="C22" s="61"/>
      <c r="E22" s="34">
        <v>24150</v>
      </c>
      <c r="G22" s="34">
        <v>24750</v>
      </c>
      <c r="H22" s="84"/>
      <c r="I22" s="33">
        <f>G22/E22-1</f>
        <v>0.024844720496894457</v>
      </c>
    </row>
    <row r="23" spans="2:9" ht="12">
      <c r="B23" s="56" t="s">
        <v>154</v>
      </c>
      <c r="C23" s="56"/>
      <c r="E23" s="26">
        <v>0</v>
      </c>
      <c r="F23" s="10"/>
      <c r="G23" s="26">
        <v>0</v>
      </c>
      <c r="H23" s="7"/>
      <c r="I23" s="33">
        <v>0</v>
      </c>
    </row>
    <row r="24" spans="2:9" ht="12">
      <c r="B24" s="61" t="s">
        <v>3</v>
      </c>
      <c r="C24" s="56"/>
      <c r="E24" s="26">
        <v>0</v>
      </c>
      <c r="F24" s="10"/>
      <c r="G24" s="26">
        <v>0</v>
      </c>
      <c r="H24" s="7"/>
      <c r="I24" s="33">
        <v>0</v>
      </c>
    </row>
    <row r="25" spans="2:9" ht="12">
      <c r="B25" s="61" t="s">
        <v>137</v>
      </c>
      <c r="C25" s="61"/>
      <c r="E25" s="34">
        <v>64764</v>
      </c>
      <c r="G25" s="34">
        <v>101364</v>
      </c>
      <c r="H25" s="84"/>
      <c r="I25" s="33">
        <f>G25/E25-1</f>
        <v>0.5651287752455068</v>
      </c>
    </row>
    <row r="26" spans="2:9" ht="13.5" thickBot="1">
      <c r="B26" s="11" t="s">
        <v>15</v>
      </c>
      <c r="C26" s="11"/>
      <c r="E26" s="35">
        <f>SUM(E18:E25)</f>
        <v>286122</v>
      </c>
      <c r="G26" s="35">
        <f>SUM(G18:G25)</f>
        <v>322228</v>
      </c>
      <c r="H26" s="8"/>
      <c r="I26" s="112">
        <f>G26/E26-1</f>
        <v>0.12619092554924127</v>
      </c>
    </row>
    <row r="27" spans="5:8" ht="12.75" thickTop="1">
      <c r="E27" s="6"/>
      <c r="G27" s="6"/>
      <c r="H27" s="7"/>
    </row>
    <row r="28" spans="5:8" ht="12">
      <c r="E28" s="6"/>
      <c r="G28" s="6"/>
      <c r="H28" s="7"/>
    </row>
    <row r="29" spans="5:8" ht="12">
      <c r="E29" s="7"/>
      <c r="G29" s="6"/>
      <c r="H29" s="7"/>
    </row>
    <row r="30" spans="5:8" ht="12">
      <c r="E30" s="6"/>
      <c r="G30" s="6"/>
      <c r="H30" s="7"/>
    </row>
    <row r="31" spans="1:9" ht="15">
      <c r="A31" s="1" t="s">
        <v>171</v>
      </c>
      <c r="B31" s="36"/>
      <c r="C31" s="37"/>
      <c r="D31" s="37"/>
      <c r="E31" s="1" t="s">
        <v>172</v>
      </c>
      <c r="F31" s="38"/>
      <c r="G31" s="13"/>
      <c r="I31" s="13"/>
    </row>
    <row r="32" spans="5:8" ht="12">
      <c r="E32" s="6"/>
      <c r="G32" s="6"/>
      <c r="H32" s="7"/>
    </row>
    <row r="33" spans="5:8" ht="12">
      <c r="E33" s="6"/>
      <c r="G33" s="6"/>
      <c r="H33" s="7"/>
    </row>
    <row r="34" spans="1:8" ht="12.75">
      <c r="A34" s="1" t="s">
        <v>33</v>
      </c>
      <c r="E34" s="5"/>
      <c r="G34" s="6"/>
      <c r="H34" s="7"/>
    </row>
    <row r="35" spans="1:8" ht="12.75">
      <c r="A35" s="2"/>
      <c r="B35" s="2"/>
      <c r="C35" s="2"/>
      <c r="D35" s="2"/>
      <c r="E35" s="6"/>
      <c r="G35" s="6"/>
      <c r="H35" s="7"/>
    </row>
    <row r="36" spans="1:9" ht="12.75">
      <c r="A36" s="39" t="s">
        <v>34</v>
      </c>
      <c r="B36" s="40">
        <v>5</v>
      </c>
      <c r="C36" s="14" t="s">
        <v>35</v>
      </c>
      <c r="D36" s="40">
        <v>0</v>
      </c>
      <c r="E36" s="131" t="s">
        <v>173</v>
      </c>
      <c r="G36" s="41" t="s">
        <v>36</v>
      </c>
      <c r="H36" s="15"/>
      <c r="I36" s="11">
        <v>0</v>
      </c>
    </row>
    <row r="37" spans="5:8" ht="12">
      <c r="E37" s="6"/>
      <c r="G37" s="6"/>
      <c r="H37" s="7"/>
    </row>
    <row r="38" spans="5:8" ht="12">
      <c r="E38" s="6"/>
      <c r="G38" s="6"/>
      <c r="H38" s="7"/>
    </row>
    <row r="39" spans="5:8" ht="12">
      <c r="E39" s="6"/>
      <c r="G39" s="6"/>
      <c r="H39" s="7"/>
    </row>
    <row r="40" spans="1:8" ht="12.75">
      <c r="A40" s="1" t="s">
        <v>174</v>
      </c>
      <c r="D40" s="128"/>
      <c r="E40" s="6"/>
      <c r="G40" s="5" t="s">
        <v>175</v>
      </c>
      <c r="H40" s="7"/>
    </row>
    <row r="41" spans="5:9" ht="12">
      <c r="E41" s="6"/>
      <c r="F41" s="13"/>
      <c r="G41" s="7"/>
      <c r="H41" s="7"/>
      <c r="I41" s="13"/>
    </row>
    <row r="44" spans="1:9" ht="29.25">
      <c r="A44" s="15" t="s">
        <v>177</v>
      </c>
      <c r="B44" s="13"/>
      <c r="C44" s="129"/>
      <c r="D44" s="13"/>
      <c r="H44" s="7"/>
      <c r="I44" s="42" t="s">
        <v>176</v>
      </c>
    </row>
    <row r="45" spans="3:8" ht="12">
      <c r="C45" s="61" t="s">
        <v>37</v>
      </c>
      <c r="F45" s="6"/>
      <c r="G45" s="86" t="s">
        <v>38</v>
      </c>
      <c r="H45" s="113"/>
    </row>
    <row r="46" spans="3:8" ht="12">
      <c r="C46" s="61" t="s">
        <v>39</v>
      </c>
      <c r="E46" s="7"/>
      <c r="F46" s="36"/>
      <c r="G46" s="86" t="s">
        <v>40</v>
      </c>
      <c r="H46" s="113"/>
    </row>
  </sheetData>
  <sheetProtection/>
  <printOptions horizontalCentered="1"/>
  <pageMargins left="0.25" right="0.25" top="1" bottom="1" header="0.5" footer="0.5"/>
  <pageSetup horizontalDpi="600" verticalDpi="600" orientation="portrait" r:id="rId1"/>
  <headerFooter alignWithMargins="0">
    <oddHeader>&amp;C&amp;"Arial,Bold"&amp;14VILLAGE OF POUND 2012 BUDGET</oddHeader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4">
      <selection activeCell="M17" sqref="M17"/>
    </sheetView>
  </sheetViews>
  <sheetFormatPr defaultColWidth="9.140625" defaultRowHeight="12.75"/>
  <cols>
    <col min="1" max="1" width="29.28125" style="0" bestFit="1" customWidth="1"/>
    <col min="2" max="2" width="0.85546875" style="0" customWidth="1"/>
    <col min="3" max="3" width="14.00390625" style="6" bestFit="1" customWidth="1"/>
    <col min="4" max="4" width="1.7109375" style="7" customWidth="1"/>
    <col min="5" max="5" width="14.00390625" style="6" bestFit="1" customWidth="1"/>
    <col min="6" max="6" width="1.7109375" style="6" customWidth="1"/>
    <col min="7" max="7" width="11.00390625" style="0" bestFit="1" customWidth="1"/>
  </cols>
  <sheetData>
    <row r="1" spans="3:6" s="19" customFormat="1" ht="15">
      <c r="C1" s="20"/>
      <c r="D1" s="21"/>
      <c r="E1" s="20"/>
      <c r="F1" s="20"/>
    </row>
    <row r="2" spans="3:6" s="19" customFormat="1" ht="15">
      <c r="C2" s="20"/>
      <c r="D2" s="21"/>
      <c r="E2" s="20"/>
      <c r="F2" s="20"/>
    </row>
    <row r="3" spans="3:6" s="3" customFormat="1" ht="15">
      <c r="C3" s="22"/>
      <c r="D3" s="23"/>
      <c r="E3" s="22"/>
      <c r="F3" s="22"/>
    </row>
    <row r="4" spans="3:6" s="3" customFormat="1" ht="15">
      <c r="C4" s="22"/>
      <c r="D4" s="23"/>
      <c r="E4" s="22"/>
      <c r="F4" s="22"/>
    </row>
    <row r="5" spans="3:7" s="3" customFormat="1" ht="15">
      <c r="C5" s="22"/>
      <c r="D5" s="23"/>
      <c r="E5" s="22"/>
      <c r="F5" s="22"/>
      <c r="G5" s="108" t="s">
        <v>142</v>
      </c>
    </row>
    <row r="6" spans="3:7" s="66" customFormat="1" ht="13.5">
      <c r="C6" s="71">
        <v>2011</v>
      </c>
      <c r="D6" s="74"/>
      <c r="E6" s="71">
        <v>2012</v>
      </c>
      <c r="F6" s="73"/>
      <c r="G6" s="75" t="s">
        <v>16</v>
      </c>
    </row>
    <row r="7" spans="3:7" s="66" customFormat="1" ht="13.5">
      <c r="C7" s="69" t="s">
        <v>152</v>
      </c>
      <c r="D7" s="68"/>
      <c r="E7" s="69" t="s">
        <v>139</v>
      </c>
      <c r="F7" s="76"/>
      <c r="G7" s="69" t="s">
        <v>17</v>
      </c>
    </row>
    <row r="8" spans="1:7" s="66" customFormat="1" ht="13.5">
      <c r="A8" s="77" t="s">
        <v>5</v>
      </c>
      <c r="C8" s="73"/>
      <c r="D8" s="74"/>
      <c r="E8" s="73"/>
      <c r="F8" s="73"/>
      <c r="G8" s="75"/>
    </row>
    <row r="9" spans="1:6" s="66" customFormat="1" ht="13.5">
      <c r="A9" s="77"/>
      <c r="B9" s="77"/>
      <c r="C9" s="73"/>
      <c r="D9" s="74"/>
      <c r="E9" s="73"/>
      <c r="F9" s="73"/>
    </row>
    <row r="10" spans="1:6" s="66" customFormat="1" ht="13.5">
      <c r="A10" s="66" t="s">
        <v>4</v>
      </c>
      <c r="C10" s="73"/>
      <c r="D10" s="74"/>
      <c r="E10" s="73"/>
      <c r="F10" s="73"/>
    </row>
    <row r="11" spans="1:7" s="66" customFormat="1" ht="13.5">
      <c r="A11" s="66" t="s">
        <v>6</v>
      </c>
      <c r="C11" s="78">
        <v>89200</v>
      </c>
      <c r="D11" s="74"/>
      <c r="E11" s="78">
        <v>120773</v>
      </c>
      <c r="F11" s="74"/>
      <c r="G11" s="79">
        <f>E11/C11-1</f>
        <v>0.35395739910313906</v>
      </c>
    </row>
    <row r="12" spans="1:7" s="66" customFormat="1" ht="13.5">
      <c r="A12" s="66" t="s">
        <v>19</v>
      </c>
      <c r="C12" s="78">
        <v>3000</v>
      </c>
      <c r="D12" s="74"/>
      <c r="E12" s="78">
        <v>3000</v>
      </c>
      <c r="F12" s="74"/>
      <c r="G12" s="79">
        <f>E12/C12-1</f>
        <v>0</v>
      </c>
    </row>
    <row r="13" spans="1:7" s="66" customFormat="1" ht="13.5">
      <c r="A13" s="66" t="s">
        <v>7</v>
      </c>
      <c r="C13" s="78">
        <v>153601</v>
      </c>
      <c r="D13" s="74"/>
      <c r="E13" s="78">
        <v>155540</v>
      </c>
      <c r="F13" s="74"/>
      <c r="G13" s="79">
        <f>E13/C13-1</f>
        <v>0.01262361573166837</v>
      </c>
    </row>
    <row r="14" spans="1:7" s="66" customFormat="1" ht="13.5">
      <c r="A14" s="130" t="s">
        <v>165</v>
      </c>
      <c r="C14" s="78">
        <v>0</v>
      </c>
      <c r="D14" s="74"/>
      <c r="E14" s="78">
        <v>2001</v>
      </c>
      <c r="F14" s="74"/>
      <c r="G14" s="79"/>
    </row>
    <row r="15" spans="1:7" s="66" customFormat="1" ht="13.5">
      <c r="A15" s="66" t="s">
        <v>21</v>
      </c>
      <c r="C15" s="78">
        <v>12621</v>
      </c>
      <c r="D15" s="74"/>
      <c r="E15" s="78">
        <v>14514</v>
      </c>
      <c r="F15" s="74"/>
      <c r="G15" s="79">
        <f>E15/C15-1</f>
        <v>0.14998811504635134</v>
      </c>
    </row>
    <row r="16" spans="1:7" s="66" customFormat="1" ht="13.5">
      <c r="A16" s="66" t="s">
        <v>8</v>
      </c>
      <c r="C16" s="78">
        <v>1500</v>
      </c>
      <c r="D16" s="74"/>
      <c r="E16" s="78">
        <v>1500</v>
      </c>
      <c r="F16" s="74"/>
      <c r="G16" s="79">
        <f>E16/C16-1</f>
        <v>0</v>
      </c>
    </row>
    <row r="17" spans="1:7" s="66" customFormat="1" ht="13.5">
      <c r="A17" s="66" t="s">
        <v>14</v>
      </c>
      <c r="C17" s="80">
        <v>2000</v>
      </c>
      <c r="D17" s="74"/>
      <c r="E17" s="80">
        <v>4500</v>
      </c>
      <c r="F17" s="74"/>
      <c r="G17" s="79">
        <f>E17/C17-1</f>
        <v>1.25</v>
      </c>
    </row>
    <row r="18" spans="1:7" s="66" customFormat="1" ht="13.5">
      <c r="A18" s="66" t="s">
        <v>10</v>
      </c>
      <c r="C18" s="74"/>
      <c r="D18" s="74"/>
      <c r="E18" s="74"/>
      <c r="F18" s="74"/>
      <c r="G18" s="79"/>
    </row>
    <row r="19" spans="1:7" s="66" customFormat="1" ht="13.5">
      <c r="A19" s="66" t="s">
        <v>9</v>
      </c>
      <c r="C19" s="78">
        <v>500</v>
      </c>
      <c r="D19" s="74"/>
      <c r="E19" s="78">
        <v>500</v>
      </c>
      <c r="F19" s="74"/>
      <c r="G19" s="79">
        <f>E19/C19-1</f>
        <v>0</v>
      </c>
    </row>
    <row r="20" spans="1:7" s="66" customFormat="1" ht="13.5">
      <c r="A20" s="66" t="s">
        <v>13</v>
      </c>
      <c r="C20" s="78">
        <v>1500</v>
      </c>
      <c r="D20" s="74"/>
      <c r="E20" s="78">
        <v>1500</v>
      </c>
      <c r="F20" s="74"/>
      <c r="G20" s="79">
        <f>E20/C20-1</f>
        <v>0</v>
      </c>
    </row>
    <row r="21" spans="1:7" s="66" customFormat="1" ht="13.5">
      <c r="A21" s="66" t="s">
        <v>22</v>
      </c>
      <c r="C21" s="78">
        <v>2500</v>
      </c>
      <c r="D21" s="74"/>
      <c r="E21" s="78">
        <v>2500</v>
      </c>
      <c r="F21" s="74"/>
      <c r="G21" s="79">
        <f>E21/C21-1</f>
        <v>0</v>
      </c>
    </row>
    <row r="22" spans="1:7" s="66" customFormat="1" ht="13.5">
      <c r="A22" s="66" t="s">
        <v>18</v>
      </c>
      <c r="C22" s="78">
        <v>23400</v>
      </c>
      <c r="D22" s="74"/>
      <c r="E22" s="78">
        <v>23400</v>
      </c>
      <c r="F22" s="74"/>
      <c r="G22" s="79">
        <f>E22/C22-1</f>
        <v>0</v>
      </c>
    </row>
    <row r="23" spans="1:7" s="66" customFormat="1" ht="14.25" thickBot="1">
      <c r="A23" s="81" t="s">
        <v>11</v>
      </c>
      <c r="C23" s="82">
        <f>SUM(C11:C22)</f>
        <v>289822</v>
      </c>
      <c r="D23" s="67"/>
      <c r="E23" s="82">
        <f>SUM(E11:E22)</f>
        <v>329728</v>
      </c>
      <c r="F23" s="67"/>
      <c r="G23" s="111">
        <f>E23/C23-1</f>
        <v>0.13769141058994827</v>
      </c>
    </row>
    <row r="24" ht="12.75" thickTop="1"/>
    <row r="26" spans="1:6" ht="12">
      <c r="A26" s="13"/>
      <c r="B26" s="14"/>
      <c r="C26" s="7"/>
      <c r="E26" s="7"/>
      <c r="F26" s="7"/>
    </row>
    <row r="27" spans="1:6" ht="12">
      <c r="A27" s="14"/>
      <c r="B27" s="13"/>
      <c r="C27" s="7"/>
      <c r="E27" s="7"/>
      <c r="F27" s="7"/>
    </row>
    <row r="28" spans="1:6" ht="12">
      <c r="A28" s="13"/>
      <c r="B28" s="14"/>
      <c r="C28" s="7"/>
      <c r="E28" s="7"/>
      <c r="F28" s="7"/>
    </row>
    <row r="29" spans="1:6" ht="12">
      <c r="A29" s="13"/>
      <c r="B29" s="13"/>
      <c r="C29" s="7"/>
      <c r="E29" s="7"/>
      <c r="F29" s="7"/>
    </row>
    <row r="30" spans="1:6" ht="12.75">
      <c r="A30" s="24"/>
      <c r="B30" s="17"/>
      <c r="C30" s="7"/>
      <c r="E30" s="7"/>
      <c r="F30" s="7"/>
    </row>
    <row r="31" spans="1:6" ht="12.75">
      <c r="A31" s="17"/>
      <c r="B31" s="17"/>
      <c r="C31" s="7"/>
      <c r="E31" s="7"/>
      <c r="F31" s="7"/>
    </row>
    <row r="32" spans="1:6" ht="12">
      <c r="A32" s="13"/>
      <c r="B32" s="13"/>
      <c r="C32" s="7"/>
      <c r="E32" s="7"/>
      <c r="F32" s="7"/>
    </row>
    <row r="33" spans="1:6" ht="12">
      <c r="A33" s="13"/>
      <c r="B33" s="13"/>
      <c r="C33" s="7"/>
      <c r="E33" s="7"/>
      <c r="F33" s="7"/>
    </row>
    <row r="34" spans="1:6" ht="12">
      <c r="A34" s="14"/>
      <c r="B34" s="13"/>
      <c r="C34" s="7"/>
      <c r="E34" s="7"/>
      <c r="F34" s="7"/>
    </row>
    <row r="35" spans="1:6" ht="12">
      <c r="A35" s="13"/>
      <c r="B35" s="13"/>
      <c r="C35" s="7"/>
      <c r="E35" s="7"/>
      <c r="F35" s="7"/>
    </row>
    <row r="36" spans="1:6" ht="12">
      <c r="A36" s="13"/>
      <c r="B36" s="13"/>
      <c r="C36" s="7"/>
      <c r="E36" s="7"/>
      <c r="F36" s="7"/>
    </row>
    <row r="37" spans="1:7" ht="12">
      <c r="A37" s="13"/>
      <c r="B37" s="13"/>
      <c r="C37" s="7"/>
      <c r="E37" s="13"/>
      <c r="F37" s="13"/>
      <c r="G37" s="13"/>
    </row>
    <row r="38" spans="1:6" ht="12">
      <c r="A38" s="13"/>
      <c r="B38" s="13"/>
      <c r="C38" s="7"/>
      <c r="E38" s="18"/>
      <c r="F38" s="18"/>
    </row>
    <row r="39" spans="3:7" ht="12.75">
      <c r="C39" s="27"/>
      <c r="D39" s="28"/>
      <c r="E39" s="29"/>
      <c r="F39" s="29"/>
      <c r="G39" s="13"/>
    </row>
    <row r="40" spans="3:7" ht="12">
      <c r="C40" s="7"/>
      <c r="E40" s="7"/>
      <c r="F40" s="7"/>
      <c r="G40" s="13"/>
    </row>
    <row r="41" spans="1:2" ht="12.75">
      <c r="A41" s="2"/>
      <c r="B41" s="2"/>
    </row>
    <row r="45" spans="1:2" ht="15">
      <c r="A45" s="4"/>
      <c r="B45" s="4"/>
    </row>
  </sheetData>
  <sheetProtection/>
  <printOptions horizontalCentered="1"/>
  <pageMargins left="0.25" right="0.25" top="0.5" bottom="0.5" header="0.5" footer="0.5"/>
  <pageSetup horizontalDpi="600" verticalDpi="600" orientation="portrait" r:id="rId1"/>
  <headerFooter alignWithMargins="0">
    <oddHeader>&amp;C&amp;"Arial,Bold"&amp;14VILLAGE OF POUND&amp;12 &amp;14 2012 BUDGET REVENUES&amp;12
</oddHeader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P15" sqref="P15"/>
    </sheetView>
  </sheetViews>
  <sheetFormatPr defaultColWidth="9.140625" defaultRowHeight="12.75"/>
  <sheetData/>
  <sheetProtection/>
  <printOptions/>
  <pageMargins left="1" right="1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34.57421875" style="54" customWidth="1"/>
    <col min="2" max="2" width="13.7109375" style="0" customWidth="1"/>
    <col min="3" max="3" width="1.7109375" style="0" customWidth="1"/>
    <col min="4" max="4" width="13.7109375" style="0" customWidth="1"/>
    <col min="5" max="5" width="1.7109375" style="0" customWidth="1"/>
    <col min="6" max="6" width="11.00390625" style="0" bestFit="1" customWidth="1"/>
  </cols>
  <sheetData>
    <row r="1" spans="1:6" ht="78" customHeight="1">
      <c r="A1" s="109"/>
      <c r="F1" s="108" t="s">
        <v>142</v>
      </c>
    </row>
    <row r="2" spans="1:6" s="66" customFormat="1" ht="13.5">
      <c r="A2" s="54"/>
      <c r="B2" s="105" t="s">
        <v>155</v>
      </c>
      <c r="C2" s="8"/>
      <c r="D2" s="105" t="s">
        <v>159</v>
      </c>
      <c r="E2" s="30"/>
      <c r="F2" s="75" t="s">
        <v>16</v>
      </c>
    </row>
    <row r="3" spans="1:6" s="66" customFormat="1" ht="13.5">
      <c r="A3" s="54"/>
      <c r="B3" s="106" t="s">
        <v>152</v>
      </c>
      <c r="C3" s="67"/>
      <c r="D3" s="106" t="s">
        <v>140</v>
      </c>
      <c r="E3" s="68"/>
      <c r="F3" s="69" t="s">
        <v>17</v>
      </c>
    </row>
    <row r="4" spans="1:6" s="66" customFormat="1" ht="13.5">
      <c r="A4" s="54"/>
      <c r="B4" s="68"/>
      <c r="C4" s="67"/>
      <c r="D4" s="68"/>
      <c r="E4" s="68"/>
      <c r="F4" s="71"/>
    </row>
    <row r="5" spans="2:5" ht="13.5">
      <c r="B5" s="31"/>
      <c r="C5" s="7"/>
      <c r="D5" s="31"/>
      <c r="E5" s="31"/>
    </row>
    <row r="6" spans="1:6" s="54" customFormat="1" ht="13.5">
      <c r="A6" s="107" t="s">
        <v>0</v>
      </c>
      <c r="B6" s="126">
        <v>82914</v>
      </c>
      <c r="C6" s="65"/>
      <c r="D6" s="126">
        <v>76214</v>
      </c>
      <c r="E6" s="64"/>
      <c r="F6" s="85">
        <f>D6/B6-1</f>
        <v>-0.08080661890633667</v>
      </c>
    </row>
    <row r="7" spans="2:6" ht="13.5">
      <c r="B7" s="10"/>
      <c r="C7" s="10"/>
      <c r="D7" s="10"/>
      <c r="E7" s="30"/>
      <c r="F7" s="85"/>
    </row>
    <row r="8" spans="1:6" s="54" customFormat="1" ht="13.5">
      <c r="A8" s="107" t="s">
        <v>1</v>
      </c>
      <c r="B8" s="126">
        <v>59574</v>
      </c>
      <c r="C8" s="65"/>
      <c r="D8" s="126">
        <v>60100</v>
      </c>
      <c r="E8" s="64"/>
      <c r="F8" s="85">
        <f>D8/B8-1</f>
        <v>0.008829355087790036</v>
      </c>
    </row>
    <row r="9" spans="2:6" ht="13.5">
      <c r="B9" s="10"/>
      <c r="C9" s="10"/>
      <c r="D9" s="10"/>
      <c r="E9" s="30"/>
      <c r="F9" s="85"/>
    </row>
    <row r="10" spans="1:6" s="54" customFormat="1" ht="13.5">
      <c r="A10" s="107" t="s">
        <v>150</v>
      </c>
      <c r="B10" s="126">
        <v>0</v>
      </c>
      <c r="C10" s="65"/>
      <c r="D10" s="126">
        <v>0</v>
      </c>
      <c r="F10" s="85">
        <v>0</v>
      </c>
    </row>
    <row r="11" spans="1:6" ht="13.5">
      <c r="A11" s="87"/>
      <c r="B11" s="10"/>
      <c r="C11" s="10"/>
      <c r="D11" s="10"/>
      <c r="E11" s="55"/>
      <c r="F11" s="85"/>
    </row>
    <row r="12" spans="1:6" s="54" customFormat="1" ht="13.5">
      <c r="A12" s="107" t="s">
        <v>2</v>
      </c>
      <c r="B12" s="126">
        <v>54720</v>
      </c>
      <c r="C12" s="65"/>
      <c r="D12" s="126">
        <v>59800</v>
      </c>
      <c r="F12" s="85">
        <f>D12/B12-1</f>
        <v>0.0928362573099415</v>
      </c>
    </row>
    <row r="13" spans="2:6" ht="13.5">
      <c r="B13" s="10"/>
      <c r="C13" s="10"/>
      <c r="D13" s="10"/>
      <c r="E13" s="30"/>
      <c r="F13" s="85"/>
    </row>
    <row r="14" spans="1:6" s="54" customFormat="1" ht="13.5">
      <c r="A14" s="107" t="s">
        <v>151</v>
      </c>
      <c r="B14" s="126">
        <v>24150</v>
      </c>
      <c r="C14" s="65"/>
      <c r="D14" s="126">
        <v>24750</v>
      </c>
      <c r="F14" s="85">
        <f>D14/B14-1</f>
        <v>0.024844720496894457</v>
      </c>
    </row>
    <row r="15" spans="2:6" ht="13.5">
      <c r="B15" s="10"/>
      <c r="C15" s="10"/>
      <c r="D15" s="10"/>
      <c r="E15" s="30"/>
      <c r="F15" s="85"/>
    </row>
    <row r="16" spans="1:6" s="54" customFormat="1" ht="13.5">
      <c r="A16" s="107" t="s">
        <v>149</v>
      </c>
      <c r="B16" s="126">
        <v>0</v>
      </c>
      <c r="C16" s="65"/>
      <c r="D16" s="126">
        <v>0</v>
      </c>
      <c r="F16" s="85">
        <v>0</v>
      </c>
    </row>
    <row r="17" spans="2:6" ht="13.5">
      <c r="B17" s="24"/>
      <c r="C17" s="10"/>
      <c r="D17" s="24"/>
      <c r="E17" s="30"/>
      <c r="F17" s="85"/>
    </row>
    <row r="18" spans="1:6" s="54" customFormat="1" ht="13.5">
      <c r="A18" s="107" t="s">
        <v>3</v>
      </c>
      <c r="B18" s="126">
        <v>0</v>
      </c>
      <c r="C18" s="65"/>
      <c r="D18" s="126">
        <v>0</v>
      </c>
      <c r="F18" s="85">
        <v>0</v>
      </c>
    </row>
    <row r="19" spans="2:6" ht="13.5">
      <c r="B19" s="10"/>
      <c r="C19" s="10"/>
      <c r="D19" s="10"/>
      <c r="E19" s="30"/>
      <c r="F19" s="85"/>
    </row>
    <row r="20" spans="1:6" ht="13.5">
      <c r="A20" s="107" t="s">
        <v>138</v>
      </c>
      <c r="B20" s="126">
        <v>64764</v>
      </c>
      <c r="C20" s="10"/>
      <c r="D20" s="126">
        <v>101364</v>
      </c>
      <c r="E20" s="30"/>
      <c r="F20" s="85">
        <f>D20/B20-1</f>
        <v>0.5651287752455068</v>
      </c>
    </row>
    <row r="21" spans="2:6" ht="13.5">
      <c r="B21" s="10"/>
      <c r="C21" s="10"/>
      <c r="D21" s="10"/>
      <c r="E21" s="30"/>
      <c r="F21" s="85"/>
    </row>
    <row r="22" spans="1:6" s="54" customFormat="1" ht="13.5">
      <c r="A22" s="107" t="s">
        <v>141</v>
      </c>
      <c r="B22" s="126">
        <v>0</v>
      </c>
      <c r="C22" s="65"/>
      <c r="D22" s="126">
        <v>0</v>
      </c>
      <c r="F22" s="85">
        <v>0</v>
      </c>
    </row>
    <row r="23" spans="2:6" ht="13.5">
      <c r="B23" s="10"/>
      <c r="C23" s="10"/>
      <c r="D23" s="10"/>
      <c r="E23" s="31"/>
      <c r="F23" s="85"/>
    </row>
    <row r="24" spans="2:6" ht="13.5">
      <c r="B24" s="31"/>
      <c r="C24" s="84"/>
      <c r="D24" s="31"/>
      <c r="E24" s="31"/>
      <c r="F24" s="85"/>
    </row>
    <row r="25" spans="1:6" ht="14.25" thickBot="1">
      <c r="A25" s="109" t="s">
        <v>15</v>
      </c>
      <c r="B25" s="72">
        <f>SUM(B6:B22)</f>
        <v>286122</v>
      </c>
      <c r="C25" s="63"/>
      <c r="D25" s="72">
        <f>SUM(D6:D22)</f>
        <v>322228</v>
      </c>
      <c r="E25" s="62"/>
      <c r="F25" s="111">
        <f>D25/B25-1</f>
        <v>0.12619092554924127</v>
      </c>
    </row>
    <row r="26" spans="2:5" ht="14.25" thickTop="1">
      <c r="B26" s="31"/>
      <c r="C26" s="7"/>
      <c r="D26" s="31"/>
      <c r="E26" s="31"/>
    </row>
    <row r="37" ht="13.5">
      <c r="B37" s="6"/>
    </row>
    <row r="38" ht="13.5">
      <c r="B38" s="6"/>
    </row>
    <row r="39" ht="13.5">
      <c r="B39" s="6"/>
    </row>
    <row r="40" ht="13.5">
      <c r="B40" s="6"/>
    </row>
  </sheetData>
  <sheetProtection/>
  <printOptions horizontalCentered="1"/>
  <pageMargins left="0.25" right="0.25" top="0.5" bottom="0.5" header="0.5" footer="0.5"/>
  <pageSetup horizontalDpi="600" verticalDpi="600" orientation="portrait" r:id="rId1"/>
  <headerFooter alignWithMargins="0">
    <oddHeader>&amp;C&amp;"Arial,Bold"&amp;14VILLAGE OF POUND 2012 BUDGET EXPENDITURES SUMMARY</oddHeader>
    <oddFooter>&amp;R3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O30" sqref="O30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32.57421875" style="0" customWidth="1"/>
    <col min="2" max="2" width="12.7109375" style="6" customWidth="1"/>
    <col min="3" max="3" width="0.85546875" style="18" customWidth="1"/>
    <col min="4" max="4" width="12.7109375" style="0" customWidth="1"/>
    <col min="5" max="5" width="0.85546875" style="0" customWidth="1"/>
    <col min="6" max="6" width="9.8515625" style="0" bestFit="1" customWidth="1"/>
  </cols>
  <sheetData>
    <row r="1" spans="1:2" ht="18">
      <c r="A1" s="44" t="s">
        <v>0</v>
      </c>
      <c r="B1" s="45"/>
    </row>
    <row r="2" ht="12">
      <c r="B2" s="43"/>
    </row>
    <row r="3" spans="1:6" ht="16.5">
      <c r="A3" s="57" t="s">
        <v>12</v>
      </c>
      <c r="B3" s="60"/>
      <c r="F3" s="108"/>
    </row>
    <row r="4" spans="2:6" ht="12.75" customHeight="1">
      <c r="B4" s="60"/>
      <c r="F4" s="75" t="s">
        <v>16</v>
      </c>
    </row>
    <row r="5" spans="1:6" ht="13.5">
      <c r="A5" s="1"/>
      <c r="B5" s="88" t="s">
        <v>155</v>
      </c>
      <c r="C5" s="40"/>
      <c r="D5" s="88" t="s">
        <v>159</v>
      </c>
      <c r="E5" s="91"/>
      <c r="F5" s="69" t="s">
        <v>17</v>
      </c>
    </row>
    <row r="6" spans="1:2" ht="15">
      <c r="A6" s="51" t="s">
        <v>124</v>
      </c>
      <c r="B6"/>
    </row>
    <row r="7" spans="1:6" ht="12">
      <c r="A7" t="s">
        <v>122</v>
      </c>
      <c r="B7" s="99">
        <v>7500</v>
      </c>
      <c r="C7" s="114"/>
      <c r="D7" s="99">
        <v>7500</v>
      </c>
      <c r="F7" s="104">
        <f>D7/B7-1</f>
        <v>0</v>
      </c>
    </row>
    <row r="8" spans="1:6" ht="12">
      <c r="A8" t="s">
        <v>146</v>
      </c>
      <c r="B8" s="99">
        <v>19364</v>
      </c>
      <c r="C8" s="114"/>
      <c r="D8" s="99">
        <v>19364</v>
      </c>
      <c r="F8" s="104">
        <f>D8/B8-1</f>
        <v>0</v>
      </c>
    </row>
    <row r="9" spans="1:6" ht="12">
      <c r="A9" s="61" t="s">
        <v>167</v>
      </c>
      <c r="B9" s="99">
        <v>25000</v>
      </c>
      <c r="C9" s="114"/>
      <c r="D9" s="99">
        <v>25000</v>
      </c>
      <c r="F9" s="104">
        <f>D9/B9-1</f>
        <v>0</v>
      </c>
    </row>
    <row r="10" spans="1:6" ht="12">
      <c r="A10" s="61" t="s">
        <v>166</v>
      </c>
      <c r="B10" s="99">
        <v>5000</v>
      </c>
      <c r="C10" s="114"/>
      <c r="D10" s="99">
        <v>0</v>
      </c>
      <c r="F10" s="104">
        <f>D10/B10-1</f>
        <v>-1</v>
      </c>
    </row>
    <row r="11" spans="1:6" ht="12.75">
      <c r="A11" s="41"/>
      <c r="B11" s="97">
        <f>SUM(B7:B10)</f>
        <v>56864</v>
      </c>
      <c r="C11" s="115"/>
      <c r="D11" s="97">
        <f>SUM(D7:D10)</f>
        <v>51864</v>
      </c>
      <c r="F11" s="104">
        <f>D11/B11-1</f>
        <v>-0.08792909397861559</v>
      </c>
    </row>
    <row r="12" spans="1:4" ht="15">
      <c r="A12" s="51" t="s">
        <v>107</v>
      </c>
      <c r="B12" s="94"/>
      <c r="C12" s="114"/>
      <c r="D12" s="94"/>
    </row>
    <row r="13" spans="1:6" ht="12">
      <c r="A13" s="61" t="s">
        <v>108</v>
      </c>
      <c r="B13" s="99">
        <v>500</v>
      </c>
      <c r="C13" s="114"/>
      <c r="D13" s="99">
        <v>500</v>
      </c>
      <c r="F13" s="104">
        <f aca="true" t="shared" si="0" ref="F13:F28">D13/B13-1</f>
        <v>0</v>
      </c>
    </row>
    <row r="14" spans="1:6" ht="12">
      <c r="A14" s="61" t="s">
        <v>41</v>
      </c>
      <c r="B14" s="99">
        <v>1300</v>
      </c>
      <c r="C14" s="114"/>
      <c r="D14" s="99">
        <v>1300</v>
      </c>
      <c r="F14" s="104">
        <f t="shared" si="0"/>
        <v>0</v>
      </c>
    </row>
    <row r="15" spans="1:6" ht="12">
      <c r="A15" s="61" t="s">
        <v>123</v>
      </c>
      <c r="B15" s="99">
        <v>1300</v>
      </c>
      <c r="C15" s="114"/>
      <c r="D15" s="99">
        <v>1300</v>
      </c>
      <c r="F15" s="104">
        <f t="shared" si="0"/>
        <v>0</v>
      </c>
    </row>
    <row r="16" spans="1:6" ht="12">
      <c r="A16" s="61" t="s">
        <v>83</v>
      </c>
      <c r="B16" s="99">
        <v>500</v>
      </c>
      <c r="C16" s="114"/>
      <c r="D16" s="99">
        <v>500</v>
      </c>
      <c r="F16" s="104">
        <f t="shared" si="0"/>
        <v>0</v>
      </c>
    </row>
    <row r="17" spans="1:6" ht="12">
      <c r="A17" s="61" t="s">
        <v>109</v>
      </c>
      <c r="B17" s="99">
        <v>600</v>
      </c>
      <c r="C17" s="114"/>
      <c r="D17" s="99">
        <v>600</v>
      </c>
      <c r="F17" s="104">
        <f t="shared" si="0"/>
        <v>0</v>
      </c>
    </row>
    <row r="18" spans="1:6" ht="12">
      <c r="A18" s="61" t="s">
        <v>110</v>
      </c>
      <c r="B18" s="99">
        <v>800</v>
      </c>
      <c r="C18" s="114"/>
      <c r="D18" s="99">
        <v>800</v>
      </c>
      <c r="F18" s="104">
        <f t="shared" si="0"/>
        <v>0</v>
      </c>
    </row>
    <row r="19" spans="1:6" ht="12">
      <c r="A19" s="61" t="s">
        <v>116</v>
      </c>
      <c r="B19" s="99">
        <v>350</v>
      </c>
      <c r="C19" s="114"/>
      <c r="D19" s="99">
        <v>350</v>
      </c>
      <c r="F19" s="104">
        <f t="shared" si="0"/>
        <v>0</v>
      </c>
    </row>
    <row r="20" spans="1:6" ht="12">
      <c r="A20" s="61" t="s">
        <v>145</v>
      </c>
      <c r="B20" s="99">
        <v>3000</v>
      </c>
      <c r="C20" s="114"/>
      <c r="D20" s="99">
        <v>1300</v>
      </c>
      <c r="F20" s="104">
        <f t="shared" si="0"/>
        <v>-0.5666666666666667</v>
      </c>
    </row>
    <row r="21" spans="1:6" ht="12">
      <c r="A21" s="61" t="s">
        <v>111</v>
      </c>
      <c r="B21" s="99">
        <v>300</v>
      </c>
      <c r="C21" s="114"/>
      <c r="D21" s="99">
        <v>300</v>
      </c>
      <c r="F21" s="104">
        <f t="shared" si="0"/>
        <v>0</v>
      </c>
    </row>
    <row r="22" spans="1:6" ht="12">
      <c r="A22" s="61" t="s">
        <v>112</v>
      </c>
      <c r="B22" s="99">
        <v>400</v>
      </c>
      <c r="C22" s="114"/>
      <c r="D22" s="99">
        <v>400</v>
      </c>
      <c r="F22" s="104">
        <f t="shared" si="0"/>
        <v>0</v>
      </c>
    </row>
    <row r="23" spans="1:6" ht="12">
      <c r="A23" s="61" t="s">
        <v>113</v>
      </c>
      <c r="B23" s="99">
        <v>300</v>
      </c>
      <c r="C23" s="114"/>
      <c r="D23" s="99">
        <v>300</v>
      </c>
      <c r="F23" s="104">
        <f t="shared" si="0"/>
        <v>0</v>
      </c>
    </row>
    <row r="24" spans="1:6" ht="12">
      <c r="A24" s="61" t="s">
        <v>114</v>
      </c>
      <c r="B24" s="99">
        <v>700</v>
      </c>
      <c r="C24" s="114"/>
      <c r="D24" s="99">
        <v>500</v>
      </c>
      <c r="F24" s="104">
        <f t="shared" si="0"/>
        <v>-0.2857142857142857</v>
      </c>
    </row>
    <row r="25" spans="1:6" ht="12">
      <c r="A25" s="61" t="s">
        <v>144</v>
      </c>
      <c r="B25" s="99">
        <v>300</v>
      </c>
      <c r="C25" s="114"/>
      <c r="D25" s="99">
        <v>300</v>
      </c>
      <c r="F25" s="104">
        <f t="shared" si="0"/>
        <v>0</v>
      </c>
    </row>
    <row r="26" spans="1:6" ht="12">
      <c r="A26" s="61" t="s">
        <v>115</v>
      </c>
      <c r="B26" s="99">
        <v>200</v>
      </c>
      <c r="C26" s="114"/>
      <c r="D26" s="99">
        <v>200</v>
      </c>
      <c r="F26" s="104">
        <f t="shared" si="0"/>
        <v>0</v>
      </c>
    </row>
    <row r="27" spans="1:6" ht="12">
      <c r="A27" s="61" t="s">
        <v>160</v>
      </c>
      <c r="B27" s="99">
        <v>800</v>
      </c>
      <c r="C27" s="114"/>
      <c r="D27" s="99">
        <v>500</v>
      </c>
      <c r="F27" s="104">
        <f t="shared" si="0"/>
        <v>-0.375</v>
      </c>
    </row>
    <row r="28" spans="1:6" ht="12.75">
      <c r="A28" s="61"/>
      <c r="B28" s="97">
        <f>SUM(B13:B27)</f>
        <v>11350</v>
      </c>
      <c r="C28" s="115"/>
      <c r="D28" s="97">
        <f>SUM(D13:D27)</f>
        <v>9150</v>
      </c>
      <c r="F28" s="104">
        <f t="shared" si="0"/>
        <v>-0.19383259911894268</v>
      </c>
    </row>
    <row r="29" spans="1:4" ht="15">
      <c r="A29" s="51" t="s">
        <v>26</v>
      </c>
      <c r="B29" s="94"/>
      <c r="C29" s="114"/>
      <c r="D29" s="94"/>
    </row>
    <row r="30" spans="1:6" ht="12">
      <c r="A30" s="61" t="s">
        <v>118</v>
      </c>
      <c r="B30" s="99">
        <v>3000</v>
      </c>
      <c r="C30" s="114"/>
      <c r="D30" s="99">
        <v>3000</v>
      </c>
      <c r="F30" s="104">
        <f>D30/B30-1</f>
        <v>0</v>
      </c>
    </row>
    <row r="31" spans="1:6" ht="12">
      <c r="A31" s="61" t="s">
        <v>119</v>
      </c>
      <c r="B31" s="99">
        <v>3000</v>
      </c>
      <c r="C31" s="114"/>
      <c r="D31" s="99">
        <v>3500</v>
      </c>
      <c r="F31" s="104">
        <f>D31/B31-1</f>
        <v>0.16666666666666674</v>
      </c>
    </row>
    <row r="32" spans="1:6" ht="12">
      <c r="A32" s="61" t="s">
        <v>120</v>
      </c>
      <c r="B32" s="99">
        <v>2500</v>
      </c>
      <c r="C32" s="114"/>
      <c r="D32" s="99">
        <v>2500</v>
      </c>
      <c r="F32" s="104">
        <f>D32/B32-1</f>
        <v>0</v>
      </c>
    </row>
    <row r="33" spans="1:6" ht="12">
      <c r="A33" s="61" t="s">
        <v>121</v>
      </c>
      <c r="B33" s="99">
        <v>2500</v>
      </c>
      <c r="C33" s="114"/>
      <c r="D33" s="99">
        <v>2500</v>
      </c>
      <c r="F33" s="104">
        <f>D33/B33-1</f>
        <v>0</v>
      </c>
    </row>
    <row r="34" spans="1:6" ht="12.75">
      <c r="A34" s="61"/>
      <c r="B34" s="97">
        <f>SUM(B30:B33)</f>
        <v>11000</v>
      </c>
      <c r="C34" s="115"/>
      <c r="D34" s="97">
        <f>SUM(D30:D33)</f>
        <v>11500</v>
      </c>
      <c r="F34" s="104">
        <f>D34/B34-1</f>
        <v>0.045454545454545414</v>
      </c>
    </row>
    <row r="35" spans="1:4" ht="15">
      <c r="A35" s="51" t="s">
        <v>23</v>
      </c>
      <c r="B35" s="94"/>
      <c r="C35" s="114"/>
      <c r="D35" s="94"/>
    </row>
    <row r="36" spans="1:6" ht="12">
      <c r="A36" t="s">
        <v>23</v>
      </c>
      <c r="B36" s="99">
        <v>2000</v>
      </c>
      <c r="C36" s="114"/>
      <c r="D36" s="99">
        <v>2000</v>
      </c>
      <c r="F36" s="104">
        <f>D36/B36-1</f>
        <v>0</v>
      </c>
    </row>
    <row r="37" spans="1:6" ht="12">
      <c r="A37" s="61" t="s">
        <v>117</v>
      </c>
      <c r="B37" s="102">
        <v>200</v>
      </c>
      <c r="C37" s="114"/>
      <c r="D37" s="102">
        <v>200</v>
      </c>
      <c r="F37" s="104">
        <f>D37/B37-1</f>
        <v>0</v>
      </c>
    </row>
    <row r="38" spans="1:6" ht="12.75">
      <c r="A38" s="61"/>
      <c r="B38" s="97">
        <f>SUM(B36:B37)</f>
        <v>2200</v>
      </c>
      <c r="C38" s="115"/>
      <c r="D38" s="97">
        <f>SUM(D36:D37)</f>
        <v>2200</v>
      </c>
      <c r="F38" s="104">
        <f>D38/B38-1</f>
        <v>0</v>
      </c>
    </row>
    <row r="39" spans="1:4" ht="15">
      <c r="A39" s="51" t="s">
        <v>24</v>
      </c>
      <c r="B39" s="94"/>
      <c r="C39" s="114"/>
      <c r="D39" s="94"/>
    </row>
    <row r="40" spans="1:6" ht="12">
      <c r="A40" t="s">
        <v>147</v>
      </c>
      <c r="B40" s="99">
        <v>1000</v>
      </c>
      <c r="C40" s="114"/>
      <c r="D40" s="99">
        <v>1000</v>
      </c>
      <c r="F40" s="104">
        <f>D40/B40-1</f>
        <v>0</v>
      </c>
    </row>
    <row r="41" spans="1:6" ht="12">
      <c r="A41" t="s">
        <v>148</v>
      </c>
      <c r="B41" s="99">
        <v>200</v>
      </c>
      <c r="C41" s="114"/>
      <c r="D41" s="99">
        <v>200</v>
      </c>
      <c r="F41" s="104">
        <f>D41/B41-1</f>
        <v>0</v>
      </c>
    </row>
    <row r="42" spans="1:6" ht="12">
      <c r="A42" t="s">
        <v>161</v>
      </c>
      <c r="B42" s="99">
        <v>0</v>
      </c>
      <c r="C42" s="114"/>
      <c r="D42" s="99">
        <v>0</v>
      </c>
      <c r="F42" s="104"/>
    </row>
    <row r="43" spans="1:6" ht="12">
      <c r="A43" t="s">
        <v>106</v>
      </c>
      <c r="B43" s="99">
        <v>300</v>
      </c>
      <c r="C43" s="114"/>
      <c r="D43" s="99">
        <v>300</v>
      </c>
      <c r="F43" s="104">
        <f>D43/B43-1</f>
        <v>0</v>
      </c>
    </row>
    <row r="44" spans="2:6" ht="12.75">
      <c r="B44" s="97">
        <f>SUM(B40:B43)</f>
        <v>1500</v>
      </c>
      <c r="C44" s="115"/>
      <c r="D44" s="97">
        <f>SUM(D40:D43)</f>
        <v>1500</v>
      </c>
      <c r="F44" s="104">
        <f>D44/B44-1</f>
        <v>0</v>
      </c>
    </row>
    <row r="45" spans="2:6" ht="12.75">
      <c r="B45" s="97"/>
      <c r="C45" s="115"/>
      <c r="D45" s="97"/>
      <c r="F45" s="104"/>
    </row>
    <row r="46" spans="1:6" ht="13.5" thickBot="1">
      <c r="A46" s="42" t="s">
        <v>162</v>
      </c>
      <c r="B46" s="50">
        <f>SUM(B11+B28+B34+B38+B44)</f>
        <v>82914</v>
      </c>
      <c r="C46" s="115"/>
      <c r="D46" s="50">
        <f>SUM(D11+D28+D34+D38+D44)</f>
        <v>76214</v>
      </c>
      <c r="F46" s="104">
        <f>D46/B46-1</f>
        <v>-0.08080661890633667</v>
      </c>
    </row>
    <row r="47" ht="12.75" thickTop="1"/>
    <row r="49" spans="1:4" ht="15">
      <c r="A49" s="51" t="s">
        <v>138</v>
      </c>
      <c r="B49" s="94"/>
      <c r="C49" s="114"/>
      <c r="D49" s="94"/>
    </row>
    <row r="50" spans="1:6" ht="12">
      <c r="A50" s="10" t="s">
        <v>170</v>
      </c>
      <c r="B50" s="99">
        <v>22764</v>
      </c>
      <c r="C50" s="114"/>
      <c r="D50" s="99">
        <v>22764</v>
      </c>
      <c r="F50" s="104">
        <v>0</v>
      </c>
    </row>
    <row r="51" spans="2:6" ht="12.75">
      <c r="B51" s="97">
        <f>SUM(B50)</f>
        <v>22764</v>
      </c>
      <c r="C51" s="114"/>
      <c r="D51" s="97">
        <f>SUM(D50)</f>
        <v>22764</v>
      </c>
      <c r="F51" s="104">
        <v>0</v>
      </c>
    </row>
  </sheetData>
  <sheetProtection/>
  <printOptions horizontalCentered="1"/>
  <pageMargins left="0.5" right="0.5" top="0.75" bottom="0.75" header="0.5" footer="0.5"/>
  <pageSetup horizontalDpi="600" verticalDpi="600" orientation="portrait" r:id="rId1"/>
  <headerFooter alignWithMargins="0">
    <oddFooter>&amp;R4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3">
      <selection activeCell="F13" sqref="F1:F16384"/>
    </sheetView>
  </sheetViews>
  <sheetFormatPr defaultColWidth="9.140625" defaultRowHeight="12.75"/>
  <cols>
    <col min="1" max="1" width="31.28125" style="0" customWidth="1"/>
    <col min="2" max="2" width="12.7109375" style="43" bestFit="1" customWidth="1"/>
    <col min="3" max="3" width="0.85546875" style="118" customWidth="1"/>
    <col min="4" max="4" width="13.7109375" style="0" customWidth="1"/>
    <col min="5" max="5" width="0.85546875" style="13" customWidth="1"/>
    <col min="6" max="6" width="9.8515625" style="0" bestFit="1" customWidth="1"/>
  </cols>
  <sheetData>
    <row r="1" spans="1:5" s="44" customFormat="1" ht="18">
      <c r="A1" s="44" t="s">
        <v>72</v>
      </c>
      <c r="B1" s="45"/>
      <c r="C1" s="117"/>
      <c r="E1" s="123"/>
    </row>
    <row r="3" spans="1:6" ht="16.5">
      <c r="A3" s="57" t="s">
        <v>12</v>
      </c>
      <c r="F3" s="108"/>
    </row>
    <row r="4" ht="13.5">
      <c r="F4" s="75" t="s">
        <v>16</v>
      </c>
    </row>
    <row r="5" spans="2:6" s="4" customFormat="1" ht="12.75" customHeight="1">
      <c r="B5" s="122">
        <v>2011</v>
      </c>
      <c r="C5" s="119"/>
      <c r="D5" s="122">
        <v>2012</v>
      </c>
      <c r="E5" s="124"/>
      <c r="F5" s="69" t="s">
        <v>17</v>
      </c>
    </row>
    <row r="6" spans="1:6" s="1" customFormat="1" ht="15">
      <c r="A6" s="51" t="s">
        <v>28</v>
      </c>
      <c r="B6" s="93"/>
      <c r="C6" s="120"/>
      <c r="D6" s="93"/>
      <c r="E6" s="120"/>
      <c r="F6"/>
    </row>
    <row r="7" spans="1:6" ht="12">
      <c r="A7" t="s">
        <v>55</v>
      </c>
      <c r="B7" s="12">
        <v>1700</v>
      </c>
      <c r="D7" s="12">
        <v>1700</v>
      </c>
      <c r="E7" s="118"/>
      <c r="F7" s="104">
        <f aca="true" t="shared" si="0" ref="F7:F22">D7/B7-1</f>
        <v>0</v>
      </c>
    </row>
    <row r="8" spans="1:6" ht="12">
      <c r="A8" t="s">
        <v>26</v>
      </c>
      <c r="B8" s="12">
        <v>2500</v>
      </c>
      <c r="D8" s="12">
        <v>2500</v>
      </c>
      <c r="E8" s="118"/>
      <c r="F8" s="104">
        <f t="shared" si="0"/>
        <v>0</v>
      </c>
    </row>
    <row r="9" spans="1:6" ht="12">
      <c r="A9" t="s">
        <v>41</v>
      </c>
      <c r="B9" s="12">
        <v>3500</v>
      </c>
      <c r="D9" s="12">
        <v>3500</v>
      </c>
      <c r="E9" s="118"/>
      <c r="F9" s="104">
        <f t="shared" si="0"/>
        <v>0</v>
      </c>
    </row>
    <row r="10" spans="1:6" ht="12">
      <c r="A10" t="s">
        <v>83</v>
      </c>
      <c r="B10" s="12">
        <v>400</v>
      </c>
      <c r="D10" s="12">
        <v>400</v>
      </c>
      <c r="E10" s="118"/>
      <c r="F10" s="104">
        <f t="shared" si="0"/>
        <v>0</v>
      </c>
    </row>
    <row r="11" spans="1:6" ht="12">
      <c r="A11" t="s">
        <v>50</v>
      </c>
      <c r="B11" s="12">
        <v>200</v>
      </c>
      <c r="D11" s="12">
        <v>200</v>
      </c>
      <c r="E11" s="118"/>
      <c r="F11" s="104">
        <f t="shared" si="0"/>
        <v>0</v>
      </c>
    </row>
    <row r="12" spans="1:6" ht="12">
      <c r="A12" t="s">
        <v>42</v>
      </c>
      <c r="B12" s="12">
        <v>600</v>
      </c>
      <c r="D12" s="12">
        <v>600</v>
      </c>
      <c r="E12" s="118"/>
      <c r="F12" s="104">
        <f t="shared" si="0"/>
        <v>0</v>
      </c>
    </row>
    <row r="13" spans="1:6" ht="12">
      <c r="A13" t="s">
        <v>43</v>
      </c>
      <c r="B13" s="12">
        <v>1400</v>
      </c>
      <c r="D13" s="12">
        <v>1400</v>
      </c>
      <c r="E13" s="118"/>
      <c r="F13" s="104">
        <f t="shared" si="0"/>
        <v>0</v>
      </c>
    </row>
    <row r="14" spans="1:6" ht="12">
      <c r="A14" t="s">
        <v>132</v>
      </c>
      <c r="B14" s="12">
        <v>200</v>
      </c>
      <c r="D14" s="12">
        <v>200</v>
      </c>
      <c r="E14" s="118"/>
      <c r="F14" s="104">
        <f t="shared" si="0"/>
        <v>0</v>
      </c>
    </row>
    <row r="15" spans="1:6" ht="12">
      <c r="A15" t="s">
        <v>44</v>
      </c>
      <c r="B15" s="12">
        <v>700</v>
      </c>
      <c r="D15" s="12">
        <v>900</v>
      </c>
      <c r="E15" s="118"/>
      <c r="F15" s="104">
        <f t="shared" si="0"/>
        <v>0.2857142857142858</v>
      </c>
    </row>
    <row r="16" spans="1:6" ht="12">
      <c r="A16" t="s">
        <v>45</v>
      </c>
      <c r="B16" s="12">
        <v>100</v>
      </c>
      <c r="D16" s="12">
        <v>400</v>
      </c>
      <c r="E16" s="118"/>
      <c r="F16" s="104">
        <f t="shared" si="0"/>
        <v>3</v>
      </c>
    </row>
    <row r="17" spans="1:6" ht="12">
      <c r="A17" t="s">
        <v>46</v>
      </c>
      <c r="B17" s="12">
        <v>200</v>
      </c>
      <c r="D17" s="12">
        <v>300</v>
      </c>
      <c r="E17" s="118"/>
      <c r="F17" s="104">
        <f t="shared" si="0"/>
        <v>0.5</v>
      </c>
    </row>
    <row r="18" spans="1:6" ht="12">
      <c r="A18" t="s">
        <v>47</v>
      </c>
      <c r="B18" s="12">
        <v>50</v>
      </c>
      <c r="D18" s="12">
        <v>50</v>
      </c>
      <c r="E18" s="118"/>
      <c r="F18" s="104">
        <f t="shared" si="0"/>
        <v>0</v>
      </c>
    </row>
    <row r="19" spans="1:6" ht="12">
      <c r="A19" t="s">
        <v>133</v>
      </c>
      <c r="B19" s="12">
        <v>450</v>
      </c>
      <c r="D19" s="12">
        <v>450</v>
      </c>
      <c r="E19" s="118"/>
      <c r="F19" s="104">
        <f t="shared" si="0"/>
        <v>0</v>
      </c>
    </row>
    <row r="20" spans="1:6" ht="12">
      <c r="A20" t="s">
        <v>134</v>
      </c>
      <c r="B20" s="12">
        <v>16000</v>
      </c>
      <c r="D20" s="12">
        <v>16000</v>
      </c>
      <c r="E20" s="118"/>
      <c r="F20" s="104">
        <f t="shared" si="0"/>
        <v>0</v>
      </c>
    </row>
    <row r="21" spans="1:6" ht="12">
      <c r="A21" t="s">
        <v>48</v>
      </c>
      <c r="B21" s="12">
        <v>600</v>
      </c>
      <c r="D21" s="12">
        <v>500</v>
      </c>
      <c r="E21" s="118"/>
      <c r="F21" s="104">
        <f t="shared" si="0"/>
        <v>-0.16666666666666663</v>
      </c>
    </row>
    <row r="22" spans="1:6" ht="12">
      <c r="A22" t="s">
        <v>136</v>
      </c>
      <c r="B22" s="12">
        <v>2500</v>
      </c>
      <c r="D22" s="12">
        <v>2500</v>
      </c>
      <c r="E22" s="118"/>
      <c r="F22" s="104">
        <f t="shared" si="0"/>
        <v>0</v>
      </c>
    </row>
    <row r="23" spans="1:6" ht="12">
      <c r="A23" t="s">
        <v>52</v>
      </c>
      <c r="B23" s="12">
        <v>0</v>
      </c>
      <c r="D23" s="12"/>
      <c r="E23" s="118"/>
      <c r="F23" s="104"/>
    </row>
    <row r="24" spans="1:6" ht="12">
      <c r="A24" t="s">
        <v>51</v>
      </c>
      <c r="B24" s="12">
        <v>26300</v>
      </c>
      <c r="D24" s="12">
        <v>26300</v>
      </c>
      <c r="E24" s="118"/>
      <c r="F24" s="104">
        <f>D24/B24-1</f>
        <v>0</v>
      </c>
    </row>
    <row r="25" spans="1:6" ht="12.75">
      <c r="A25" s="42" t="s">
        <v>53</v>
      </c>
      <c r="B25" s="5">
        <f>SUM(B7:B24)</f>
        <v>57400</v>
      </c>
      <c r="C25" s="120"/>
      <c r="D25" s="5">
        <f>SUM(D7:D24)</f>
        <v>57900</v>
      </c>
      <c r="E25" s="120"/>
      <c r="F25" s="104">
        <f>D25/B25-1</f>
        <v>0.008710801393728262</v>
      </c>
    </row>
    <row r="26" spans="1:5" s="3" customFormat="1" ht="15">
      <c r="A26"/>
      <c r="B26" s="22"/>
      <c r="C26" s="121"/>
      <c r="D26" s="22"/>
      <c r="E26" s="121"/>
    </row>
    <row r="27" spans="2:5" ht="12">
      <c r="B27" s="6"/>
      <c r="D27" s="6"/>
      <c r="E27" s="118"/>
    </row>
    <row r="28" spans="1:5" ht="15">
      <c r="A28" s="51" t="s">
        <v>73</v>
      </c>
      <c r="B28" s="6"/>
      <c r="D28" s="6"/>
      <c r="E28" s="118"/>
    </row>
    <row r="29" spans="1:6" ht="12">
      <c r="A29" t="s">
        <v>74</v>
      </c>
      <c r="B29" s="12">
        <v>2174</v>
      </c>
      <c r="D29" s="12">
        <v>2200</v>
      </c>
      <c r="E29" s="118"/>
      <c r="F29" s="104">
        <f>D29/B29-1</f>
        <v>0.011959521619135272</v>
      </c>
    </row>
    <row r="30" spans="1:6" s="1" customFormat="1" ht="12.75">
      <c r="A30" s="42" t="s">
        <v>53</v>
      </c>
      <c r="B30" s="5">
        <f>SUM(B29)</f>
        <v>2174</v>
      </c>
      <c r="C30" s="120"/>
      <c r="D30" s="5">
        <f>SUM(D29)</f>
        <v>2200</v>
      </c>
      <c r="E30" s="120"/>
      <c r="F30" s="104">
        <f>D30/B30-1</f>
        <v>0.011959521619135272</v>
      </c>
    </row>
    <row r="31" spans="2:5" ht="12">
      <c r="B31" s="89"/>
      <c r="D31" s="89"/>
      <c r="E31" s="118"/>
    </row>
    <row r="32" spans="2:5" ht="12">
      <c r="B32" s="89"/>
      <c r="D32" s="89"/>
      <c r="E32" s="118"/>
    </row>
    <row r="33" spans="2:5" ht="12">
      <c r="B33" s="89"/>
      <c r="D33" s="89"/>
      <c r="E33" s="118"/>
    </row>
    <row r="34" spans="1:6" s="54" customFormat="1" ht="14.25" thickBot="1">
      <c r="A34" s="52" t="s">
        <v>75</v>
      </c>
      <c r="B34" s="53">
        <f>SUM(B25+B30)</f>
        <v>59574</v>
      </c>
      <c r="C34" s="83"/>
      <c r="D34" s="53">
        <f>SUM(D25+D30)</f>
        <v>60100</v>
      </c>
      <c r="E34" s="83"/>
      <c r="F34" s="104">
        <f>D34/B34-1</f>
        <v>0.008829355087790036</v>
      </c>
    </row>
    <row r="35" ht="12.75" thickTop="1"/>
  </sheetData>
  <sheetProtection/>
  <printOptions horizontalCentered="1"/>
  <pageMargins left="0.5" right="0.5" top="1" bottom="1" header="0.5" footer="0.5"/>
  <pageSetup horizontalDpi="600" verticalDpi="600" orientation="portrait" r:id="rId1"/>
  <headerFooter alignWithMargins="0">
    <oddFooter>&amp;R5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9">
      <selection activeCell="H21" sqref="H21"/>
    </sheetView>
  </sheetViews>
  <sheetFormatPr defaultColWidth="9.140625" defaultRowHeight="12.75"/>
  <cols>
    <col min="1" max="1" width="32.421875" style="0" customWidth="1"/>
    <col min="2" max="2" width="12.7109375" style="6" bestFit="1" customWidth="1"/>
    <col min="3" max="3" width="0.85546875" style="0" customWidth="1"/>
    <col min="4" max="4" width="12.7109375" style="89" customWidth="1"/>
    <col min="5" max="5" width="0.85546875" style="0" customWidth="1"/>
    <col min="6" max="6" width="9.8515625" style="0" bestFit="1" customWidth="1"/>
  </cols>
  <sheetData>
    <row r="1" spans="1:2" ht="18">
      <c r="A1" s="44" t="s">
        <v>91</v>
      </c>
      <c r="B1" s="45"/>
    </row>
    <row r="2" ht="12">
      <c r="B2" s="43"/>
    </row>
    <row r="3" spans="1:6" ht="16.5">
      <c r="A3" s="57" t="s">
        <v>12</v>
      </c>
      <c r="F3" s="108" t="s">
        <v>143</v>
      </c>
    </row>
    <row r="4" spans="1:6" ht="12.75" customHeight="1">
      <c r="A4" s="57"/>
      <c r="F4" s="75" t="s">
        <v>16</v>
      </c>
    </row>
    <row r="5" spans="2:6" ht="13.5">
      <c r="B5" s="122">
        <v>2011</v>
      </c>
      <c r="D5" s="122">
        <v>2012</v>
      </c>
      <c r="E5" s="91"/>
      <c r="F5" s="69" t="s">
        <v>17</v>
      </c>
    </row>
    <row r="6" spans="1:2" ht="15">
      <c r="A6" s="51" t="s">
        <v>90</v>
      </c>
      <c r="B6" s="89"/>
    </row>
    <row r="7" spans="1:6" ht="12">
      <c r="A7" t="s">
        <v>64</v>
      </c>
      <c r="B7" s="12">
        <v>14100</v>
      </c>
      <c r="D7" s="12">
        <v>14100</v>
      </c>
      <c r="F7" s="104">
        <f aca="true" t="shared" si="0" ref="F7:F14">D7/B7-1</f>
        <v>0</v>
      </c>
    </row>
    <row r="8" spans="1:6" ht="12">
      <c r="A8" t="s">
        <v>26</v>
      </c>
      <c r="B8" s="12">
        <v>2500</v>
      </c>
      <c r="D8" s="12">
        <v>2500</v>
      </c>
      <c r="F8" s="104">
        <f t="shared" si="0"/>
        <v>0</v>
      </c>
    </row>
    <row r="9" spans="1:6" ht="12">
      <c r="A9" t="s">
        <v>67</v>
      </c>
      <c r="B9" s="12">
        <v>3000</v>
      </c>
      <c r="D9" s="12">
        <v>3000</v>
      </c>
      <c r="F9" s="104">
        <f t="shared" si="0"/>
        <v>0</v>
      </c>
    </row>
    <row r="10" spans="1:6" ht="12">
      <c r="A10" t="s">
        <v>65</v>
      </c>
      <c r="B10" s="12">
        <v>3000</v>
      </c>
      <c r="D10" s="12">
        <v>4600</v>
      </c>
      <c r="F10" s="104">
        <f t="shared" si="0"/>
        <v>0.5333333333333334</v>
      </c>
    </row>
    <row r="11" spans="1:6" ht="12">
      <c r="A11" t="s">
        <v>63</v>
      </c>
      <c r="B11" s="12">
        <v>3700</v>
      </c>
      <c r="D11" s="12">
        <v>3800</v>
      </c>
      <c r="F11" s="104">
        <f t="shared" si="0"/>
        <v>0.027027027027026973</v>
      </c>
    </row>
    <row r="12" spans="1:6" ht="12">
      <c r="A12" t="s">
        <v>66</v>
      </c>
      <c r="B12" s="12">
        <v>3000</v>
      </c>
      <c r="D12" s="12">
        <v>3000</v>
      </c>
      <c r="F12" s="104">
        <f t="shared" si="0"/>
        <v>0</v>
      </c>
    </row>
    <row r="13" spans="1:6" ht="12">
      <c r="A13" t="s">
        <v>68</v>
      </c>
      <c r="B13" s="12">
        <v>3000</v>
      </c>
      <c r="D13" s="12">
        <v>3000</v>
      </c>
      <c r="F13" s="104">
        <f t="shared" si="0"/>
        <v>0</v>
      </c>
    </row>
    <row r="14" spans="1:6" ht="12.75">
      <c r="A14" s="42" t="s">
        <v>53</v>
      </c>
      <c r="B14" s="5">
        <f>SUM(B7:B13)</f>
        <v>32300</v>
      </c>
      <c r="D14" s="5">
        <f>SUM(D7:D13)</f>
        <v>34000</v>
      </c>
      <c r="F14" s="104">
        <f t="shared" si="0"/>
        <v>0.05263157894736836</v>
      </c>
    </row>
    <row r="15" spans="1:4" ht="12.75">
      <c r="A15" s="42"/>
      <c r="D15" s="6"/>
    </row>
    <row r="16" ht="12">
      <c r="D16" s="6"/>
    </row>
    <row r="17" spans="1:4" ht="15">
      <c r="A17" s="51" t="s">
        <v>29</v>
      </c>
      <c r="D17" s="6"/>
    </row>
    <row r="18" spans="1:6" ht="12">
      <c r="A18" t="s">
        <v>156</v>
      </c>
      <c r="B18" s="12">
        <v>4000</v>
      </c>
      <c r="D18" s="12">
        <v>5500</v>
      </c>
      <c r="F18" s="104">
        <f>D18/B18-1</f>
        <v>0.375</v>
      </c>
    </row>
    <row r="19" spans="1:6" ht="12">
      <c r="A19" t="s">
        <v>92</v>
      </c>
      <c r="B19" s="12">
        <v>10120</v>
      </c>
      <c r="D19" s="12">
        <v>11800</v>
      </c>
      <c r="F19" s="104">
        <f>D19/B19-1</f>
        <v>0.16600790513833985</v>
      </c>
    </row>
    <row r="20" spans="1:6" ht="12">
      <c r="A20" t="s">
        <v>93</v>
      </c>
      <c r="B20" s="12">
        <v>3800</v>
      </c>
      <c r="D20" s="12">
        <v>4000</v>
      </c>
      <c r="F20" s="104">
        <f>D20/B20-1</f>
        <v>0.05263157894736836</v>
      </c>
    </row>
    <row r="21" spans="1:6" s="1" customFormat="1" ht="12.75">
      <c r="A21" s="42" t="s">
        <v>53</v>
      </c>
      <c r="B21" s="5">
        <f>SUM(B18:B20)</f>
        <v>17920</v>
      </c>
      <c r="D21" s="5">
        <f>SUM(D18:D20)</f>
        <v>21300</v>
      </c>
      <c r="F21" s="104">
        <f>D21/B21-1</f>
        <v>0.1886160714285714</v>
      </c>
    </row>
    <row r="22" ht="12">
      <c r="D22" s="6"/>
    </row>
    <row r="23" ht="12">
      <c r="D23" s="6"/>
    </row>
    <row r="24" spans="1:4" ht="15">
      <c r="A24" s="51" t="s">
        <v>94</v>
      </c>
      <c r="D24" s="6"/>
    </row>
    <row r="25" spans="1:6" ht="12">
      <c r="A25" t="s">
        <v>95</v>
      </c>
      <c r="B25" s="12">
        <v>700</v>
      </c>
      <c r="D25" s="12">
        <v>700</v>
      </c>
      <c r="F25" s="104">
        <f aca="true" t="shared" si="1" ref="F25:F30">D25/B25-1</f>
        <v>0</v>
      </c>
    </row>
    <row r="26" spans="1:6" ht="12">
      <c r="A26" s="13" t="s">
        <v>83</v>
      </c>
      <c r="B26" s="12">
        <v>100</v>
      </c>
      <c r="D26" s="12">
        <v>100</v>
      </c>
      <c r="F26" s="104">
        <f t="shared" si="1"/>
        <v>0</v>
      </c>
    </row>
    <row r="27" spans="1:6" ht="12">
      <c r="A27" t="s">
        <v>96</v>
      </c>
      <c r="B27" s="12">
        <v>700</v>
      </c>
      <c r="D27" s="12">
        <v>700</v>
      </c>
      <c r="F27" s="104">
        <f t="shared" si="1"/>
        <v>0</v>
      </c>
    </row>
    <row r="28" spans="1:6" ht="12">
      <c r="A28" t="s">
        <v>157</v>
      </c>
      <c r="B28" s="12">
        <v>2000</v>
      </c>
      <c r="D28" s="12">
        <v>2000</v>
      </c>
      <c r="F28" s="104">
        <f t="shared" si="1"/>
        <v>0</v>
      </c>
    </row>
    <row r="29" spans="1:6" ht="12">
      <c r="A29" t="s">
        <v>97</v>
      </c>
      <c r="B29" s="12">
        <v>1000</v>
      </c>
      <c r="D29" s="12">
        <v>1000</v>
      </c>
      <c r="F29" s="104">
        <f t="shared" si="1"/>
        <v>0</v>
      </c>
    </row>
    <row r="30" spans="1:6" ht="12.75">
      <c r="A30" s="42" t="s">
        <v>53</v>
      </c>
      <c r="B30" s="5">
        <f>SUM(B25:B29)</f>
        <v>4500</v>
      </c>
      <c r="D30" s="5">
        <f>SUM(D25:D29)</f>
        <v>4500</v>
      </c>
      <c r="F30" s="104">
        <f t="shared" si="1"/>
        <v>0</v>
      </c>
    </row>
    <row r="31" spans="1:6" ht="12.75">
      <c r="A31" s="42"/>
      <c r="B31" s="93"/>
      <c r="D31" s="93"/>
      <c r="F31" s="104"/>
    </row>
    <row r="32" spans="1:6" ht="13.5" thickBot="1">
      <c r="A32" s="42" t="s">
        <v>163</v>
      </c>
      <c r="B32" s="50">
        <f>SUM(B14+B21+B30)</f>
        <v>54720</v>
      </c>
      <c r="D32" s="50">
        <f>SUM(D14+D21+D30)</f>
        <v>59800</v>
      </c>
      <c r="F32" s="104">
        <f>D32/B32-1</f>
        <v>0.0928362573099415</v>
      </c>
    </row>
    <row r="33" spans="1:6" ht="13.5" thickTop="1">
      <c r="A33" s="42"/>
      <c r="B33" s="93"/>
      <c r="D33" s="16"/>
      <c r="F33" s="104"/>
    </row>
    <row r="36" spans="1:2" ht="15">
      <c r="A36" s="127" t="s">
        <v>138</v>
      </c>
      <c r="B36" s="89"/>
    </row>
    <row r="37" spans="1:6" ht="12">
      <c r="A37" s="10" t="s">
        <v>168</v>
      </c>
      <c r="B37" s="90">
        <v>42000</v>
      </c>
      <c r="D37" s="90">
        <v>42000</v>
      </c>
      <c r="F37" s="104">
        <f>D37/B37-1</f>
        <v>0</v>
      </c>
    </row>
    <row r="38" spans="1:6" ht="12">
      <c r="A38" s="10" t="s">
        <v>169</v>
      </c>
      <c r="B38" s="90">
        <v>0</v>
      </c>
      <c r="D38" s="90">
        <v>36600</v>
      </c>
      <c r="F38" s="104">
        <v>1</v>
      </c>
    </row>
    <row r="39" spans="1:6" ht="12.75">
      <c r="A39" s="42" t="s">
        <v>53</v>
      </c>
      <c r="B39" s="93">
        <f>SUM(B37)</f>
        <v>42000</v>
      </c>
      <c r="C39" s="1"/>
      <c r="D39" s="93">
        <f>SUM(D37:D38)</f>
        <v>78600</v>
      </c>
      <c r="F39" s="104">
        <f>D39/B39-1</f>
        <v>0.8714285714285714</v>
      </c>
    </row>
  </sheetData>
  <sheetProtection/>
  <printOptions horizontalCentered="1"/>
  <pageMargins left="0.5" right="0.5" top="1" bottom="1" header="0.5" footer="0.5"/>
  <pageSetup horizontalDpi="600" verticalDpi="600" orientation="portrait" r:id="rId1"/>
  <headerFooter alignWithMargins="0">
    <oddFooter>&amp;R6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2013-10-17T22:52:17Z</cp:lastPrinted>
  <dcterms:created xsi:type="dcterms:W3CDTF">2000-11-03T14:56:36Z</dcterms:created>
  <dcterms:modified xsi:type="dcterms:W3CDTF">2014-09-04T18:35:22Z</dcterms:modified>
  <cp:category/>
  <cp:version/>
  <cp:contentType/>
  <cp:contentStatus/>
</cp:coreProperties>
</file>