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69" firstSheet="6" activeTab="13"/>
  </bookViews>
  <sheets>
    <sheet name="2016Budget" sheetId="1" r:id="rId1"/>
    <sheet name="BudgetNotice" sheetId="2" r:id="rId2"/>
    <sheet name="2016BudgDrft" sheetId="3" r:id="rId3"/>
    <sheet name="2016Rev" sheetId="4" r:id="rId4"/>
    <sheet name="RevChart" sheetId="5" r:id="rId5"/>
    <sheet name="2016Exp" sheetId="6" r:id="rId6"/>
    <sheet name="ExpChart" sheetId="7" r:id="rId7"/>
    <sheet name="GenGov" sheetId="8" r:id="rId8"/>
    <sheet name="Public Safety" sheetId="9" r:id="rId9"/>
    <sheet name="PublicWorks" sheetId="10" r:id="rId10"/>
    <sheet name="CulRecEd" sheetId="11" r:id="rId11"/>
    <sheet name="ConsDevlpm" sheetId="12" r:id="rId12"/>
    <sheet name="CaptOutlay" sheetId="13" r:id="rId13"/>
    <sheet name="PWneeds" sheetId="14" r:id="rId14"/>
  </sheets>
  <definedNames/>
  <calcPr fullCalcOnLoad="1"/>
</workbook>
</file>

<file path=xl/sharedStrings.xml><?xml version="1.0" encoding="utf-8"?>
<sst xmlns="http://schemas.openxmlformats.org/spreadsheetml/2006/main" count="372" uniqueCount="220">
  <si>
    <t xml:space="preserve">       FOR YEAR ENDING DECEMBER 31, 2016</t>
  </si>
  <si>
    <t>Budget</t>
  </si>
  <si>
    <t xml:space="preserve">% of </t>
  </si>
  <si>
    <t>REVENUE</t>
  </si>
  <si>
    <t>Change</t>
  </si>
  <si>
    <t>TAXES:</t>
  </si>
  <si>
    <t xml:space="preserve">     GENERAL PROPERTY</t>
  </si>
  <si>
    <t xml:space="preserve">     PERSONAL PROPERTY</t>
  </si>
  <si>
    <t>INTERGOVERNMENTAL</t>
  </si>
  <si>
    <t xml:space="preserve">EXPENDITURE RESTRAINT </t>
  </si>
  <si>
    <t xml:space="preserve">    WDOT - GTA</t>
  </si>
  <si>
    <t>LICENSES &amp; PERMITS</t>
  </si>
  <si>
    <t>PUBLIC CHARGES</t>
  </si>
  <si>
    <t>TRANSFERS FROM UTILITY</t>
  </si>
  <si>
    <t>MISCELLANEOUS</t>
  </si>
  <si>
    <t>TOTAL REVENUE</t>
  </si>
  <si>
    <t>EXPENDITURES</t>
  </si>
  <si>
    <t>GENERAL GOVERNMENT</t>
  </si>
  <si>
    <t>PUBLIC SAFETY</t>
  </si>
  <si>
    <t>PUBLIC WORKS</t>
  </si>
  <si>
    <t>HEALTH &amp; HUMAN SERVICES</t>
  </si>
  <si>
    <t>CULTURE/RECRTN/EDUC</t>
  </si>
  <si>
    <t>CONSERVATION &amp; DEVELPMT</t>
  </si>
  <si>
    <t>CAPITAL OUTLAY</t>
  </si>
  <si>
    <t>DEBT SERVICE (DS)</t>
  </si>
  <si>
    <t>TRANSFERS-UTILITY (DS)</t>
  </si>
  <si>
    <t>TOTAL EXPENDITURES</t>
  </si>
  <si>
    <t xml:space="preserve">APPROVAL: </t>
  </si>
  <si>
    <t>AYE</t>
  </si>
  <si>
    <t>NAY</t>
  </si>
  <si>
    <t xml:space="preserve">ABSTAIN          </t>
  </si>
  <si>
    <t xml:space="preserve">ABSENT         </t>
  </si>
  <si>
    <t xml:space="preserve">SUBMITTED BY:  </t>
  </si>
  <si>
    <r>
      <t xml:space="preserve">ATTEST:  </t>
    </r>
    <r>
      <rPr>
        <b/>
        <sz val="20"/>
        <rFont val="Script"/>
        <family val="4"/>
      </rPr>
      <t xml:space="preserve"> </t>
    </r>
  </si>
  <si>
    <t>Gerald Martens</t>
  </si>
  <si>
    <t>Patricia Schutte</t>
  </si>
  <si>
    <t>Village President</t>
  </si>
  <si>
    <t>Village Clerk/Treasurer</t>
  </si>
  <si>
    <t>Adjustm.</t>
  </si>
  <si>
    <t xml:space="preserve"> </t>
  </si>
  <si>
    <t>Act/Est</t>
  </si>
  <si>
    <t>Purposed</t>
  </si>
  <si>
    <t>EXPENDITURE RESTRAINT PROG.</t>
  </si>
  <si>
    <t xml:space="preserve">     WDOT - GTA</t>
  </si>
  <si>
    <t>PUBLIC CHARGES: G/BAGS</t>
  </si>
  <si>
    <t xml:space="preserve">UTILITY TRANSFER </t>
  </si>
  <si>
    <t>MISCELLANEOUS:</t>
  </si>
  <si>
    <t xml:space="preserve">     INTEREST</t>
  </si>
  <si>
    <t xml:space="preserve">     COMM.CENTER/PARK PAVLN</t>
  </si>
  <si>
    <t xml:space="preserve">     FIREWORKS</t>
  </si>
  <si>
    <t xml:space="preserve">     FIRE DEPARTMENT</t>
  </si>
  <si>
    <t>2014</t>
  </si>
  <si>
    <t>2015</t>
  </si>
  <si>
    <t>2016</t>
  </si>
  <si>
    <t>HEALTH AND HUMAN SERV.</t>
  </si>
  <si>
    <t>CULTURE - RECRTN - EDUC.</t>
  </si>
  <si>
    <t>CONSERVAT. &amp; DEVELOPMENT</t>
  </si>
  <si>
    <t>DEBIT SERVICE</t>
  </si>
  <si>
    <t>TRANSFERS OUT - UTILITY DS</t>
  </si>
  <si>
    <t>BOARD &amp; EMPLOYEES</t>
  </si>
  <si>
    <t>BOARD:  WAGES &amp; BENEFITS</t>
  </si>
  <si>
    <t>CLERK-TREASURER: W/B</t>
  </si>
  <si>
    <t xml:space="preserve">PUBLIC WORKS: W/B    </t>
  </si>
  <si>
    <t>UTILITY: W/B</t>
  </si>
  <si>
    <t>OFFICE</t>
  </si>
  <si>
    <t>POSTAGE</t>
  </si>
  <si>
    <t>HEAT &amp; ELECTRIC</t>
  </si>
  <si>
    <t>TELEPHONE &amp; INTERNET</t>
  </si>
  <si>
    <t>WATER-SEWER</t>
  </si>
  <si>
    <t>COMPUTER SUPPLIES &amp; SOFTWARE</t>
  </si>
  <si>
    <t>OFF. MATRLS &amp; CLNING SUPPLIES</t>
  </si>
  <si>
    <t>BONDING</t>
  </si>
  <si>
    <t>PUBLICATIONS</t>
  </si>
  <si>
    <t>MEMBERSHIP DUES</t>
  </si>
  <si>
    <t>MILEAGE</t>
  </si>
  <si>
    <t>EDUCATION: SEMINARS-CONF.</t>
  </si>
  <si>
    <t>TAX ROLL PREP &amp; EXPENSES</t>
  </si>
  <si>
    <t>MISC / MTGS</t>
  </si>
  <si>
    <t>INSURANCE</t>
  </si>
  <si>
    <t>GENERAL LIABILITY</t>
  </si>
  <si>
    <t>AUTOMOTIVE</t>
  </si>
  <si>
    <t>WORKERS COMPENSATION</t>
  </si>
  <si>
    <t>COMMERCIAL PROPERTY</t>
  </si>
  <si>
    <t>ASSESSOR</t>
  </si>
  <si>
    <t>BOARD OF REVIEW</t>
  </si>
  <si>
    <t>ELECTIONS</t>
  </si>
  <si>
    <t>INSPECTORS:  SALARIES &amp; MEALS</t>
  </si>
  <si>
    <t>EDGE VOTING MACHINE - MAINT.</t>
  </si>
  <si>
    <t>ELECTION MATERIALS</t>
  </si>
  <si>
    <t>ELECTION TRAININGS</t>
  </si>
  <si>
    <t>GENERAL GOVERNM. TOTAL</t>
  </si>
  <si>
    <t>PUBLIC SAFETY BUDGET</t>
  </si>
  <si>
    <t>FIRE DEPARTMENT</t>
  </si>
  <si>
    <t>FIRE FIGHTER PAY</t>
  </si>
  <si>
    <t>CELL PHONE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</si>
  <si>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</si>
  <si>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</si>
  <si>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</si>
  <si>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</si>
  <si>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</si>
  <si>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</si>
  <si>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AIR PACK TESTING</t>
  </si>
  <si>
    <t>FD PICNIC</t>
  </si>
  <si>
    <t>BANQUET</t>
  </si>
  <si>
    <t>MISC: Equip/Off.supplies/flowers/etc..</t>
  </si>
  <si>
    <t>FIRE HYDRANTS</t>
  </si>
  <si>
    <t>SUBTOTAL</t>
  </si>
  <si>
    <t>EMS</t>
  </si>
  <si>
    <t>COLEMAN AREA RESCUE SQUAD</t>
  </si>
  <si>
    <t>PUBLIC SAFETY TOTAL</t>
  </si>
  <si>
    <t>PUBLIC WORKS DEPARTMENT BUDGET</t>
  </si>
  <si>
    <t xml:space="preserve">STREETS </t>
  </si>
  <si>
    <t>ELECTRIC - LIGHTS</t>
  </si>
  <si>
    <t>PLOWING</t>
  </si>
  <si>
    <t>SALT</t>
  </si>
  <si>
    <t>M/R-PATCH-SEALING-DRAINAGE-SIDEWALKS</t>
  </si>
  <si>
    <t xml:space="preserve">LABOR </t>
  </si>
  <si>
    <t>GARBAGE COLLECTION</t>
  </si>
  <si>
    <t>FUEL-M/R-TAGS</t>
  </si>
  <si>
    <t>TIPPING FEES</t>
  </si>
  <si>
    <t>LABOR</t>
  </si>
  <si>
    <t>SHOP &amp; GENERAL M/R</t>
  </si>
  <si>
    <t>ELECTRIC &amp; HEATING</t>
  </si>
  <si>
    <t>SMALL TOOLS &amp; SUPPLIES</t>
  </si>
  <si>
    <t>FUEL - PICK UP-MOWER</t>
  </si>
  <si>
    <t xml:space="preserve">EQUIPMENT M/R </t>
  </si>
  <si>
    <t>PUBLIC WORKS TOTAL</t>
  </si>
  <si>
    <t>CULTURE-RECREATION-EDUCATION BUDGET</t>
  </si>
  <si>
    <t>PARKS</t>
  </si>
  <si>
    <t>LAWNCARE</t>
  </si>
  <si>
    <t>SUPPLIES</t>
  </si>
  <si>
    <t>WATER/SEWER</t>
  </si>
  <si>
    <t>ELECTRIC</t>
  </si>
  <si>
    <t>SECURITY SYSTEM</t>
  </si>
  <si>
    <t>PARK IMPROVEMENTS</t>
  </si>
  <si>
    <t>HELICOPTER</t>
  </si>
  <si>
    <t>LIGHTS-BALL FIELD</t>
  </si>
  <si>
    <t>PLAYGROUNG EQUIPMENT</t>
  </si>
  <si>
    <t>LANDSCAPING-BALL FIELD</t>
  </si>
  <si>
    <t>RECYCLING</t>
  </si>
  <si>
    <t>CHIPPING</t>
  </si>
  <si>
    <t>MAINTENANCE-SECURITY</t>
  </si>
  <si>
    <t>EQUIPMENT</t>
  </si>
  <si>
    <t>ANNUAL CELEBRRATION</t>
  </si>
  <si>
    <t>FIREWORKS</t>
  </si>
  <si>
    <t xml:space="preserve">CHRISTMAS  </t>
  </si>
  <si>
    <t>CARSHOW</t>
  </si>
  <si>
    <t>COMMUNTIY CENTER</t>
  </si>
  <si>
    <t>ELECTRIC &amp; HEAT</t>
  </si>
  <si>
    <t xml:space="preserve">SUPPLIES </t>
  </si>
  <si>
    <t>LIBRARY</t>
  </si>
  <si>
    <t>SUPPORT</t>
  </si>
  <si>
    <t>TOTAL</t>
  </si>
  <si>
    <t>CONSERVATION &amp; DEVELOPMENT BUDGET</t>
  </si>
  <si>
    <t>BUSINESS PARK</t>
  </si>
  <si>
    <t>ATTORNEY</t>
  </si>
  <si>
    <t>ENGINEER</t>
  </si>
  <si>
    <t>ACCOUNTANT</t>
  </si>
  <si>
    <t>WDOR -  TID FEE</t>
  </si>
  <si>
    <t>MISC: printing-etc…</t>
  </si>
  <si>
    <t>CAPITAL OUTLAY BUDGET</t>
  </si>
  <si>
    <t>ECONOMIC DEVELOPMENT FUNDS</t>
  </si>
  <si>
    <t>SIGNAGE</t>
  </si>
  <si>
    <t>STREETS</t>
  </si>
  <si>
    <t>PUBLIC WORKS FUNDS</t>
  </si>
  <si>
    <t xml:space="preserve">EQUIPMENT </t>
  </si>
  <si>
    <t>BUILDING: Lights</t>
  </si>
  <si>
    <t>CULT.-RECREATION-EDUC. FUNDS</t>
  </si>
  <si>
    <t>PARK: Lights</t>
  </si>
  <si>
    <t>LAND ACQUISITIONS</t>
  </si>
  <si>
    <t>COMMUNITY CENTER: Lights</t>
  </si>
  <si>
    <t>PUBLIC SAFETY FUNDS</t>
  </si>
  <si>
    <t>FIRE DEPARTMENT:  Lights</t>
  </si>
  <si>
    <t>EQUIPMENT REPLACEMENT</t>
  </si>
  <si>
    <t>TOTAL CAPITAL OUTLAY</t>
  </si>
  <si>
    <r>
      <t xml:space="preserve">BAN 2007 LOAN #46631 </t>
    </r>
    <r>
      <rPr>
        <sz val="9"/>
        <rFont val="Arial"/>
        <family val="2"/>
      </rPr>
      <t>(Transfer out-Utility)</t>
    </r>
  </si>
  <si>
    <r>
      <t xml:space="preserve">STREET LOAN #9004 </t>
    </r>
    <r>
      <rPr>
        <sz val="9"/>
        <rFont val="Arial"/>
        <family val="2"/>
      </rPr>
      <t>(5yr-2018)</t>
    </r>
  </si>
  <si>
    <r>
      <t xml:space="preserve">WWC ENG. LOAN #00001 </t>
    </r>
    <r>
      <rPr>
        <sz val="9"/>
        <rFont val="Arial"/>
        <family val="2"/>
      </rPr>
      <t>(5yr-2015)</t>
    </r>
  </si>
  <si>
    <t>PUBLIC WORK NEEDS</t>
  </si>
  <si>
    <t>SEPT.2014</t>
  </si>
  <si>
    <t>PARK</t>
  </si>
  <si>
    <t>2 Garbage cans</t>
  </si>
  <si>
    <t>Picnic Table</t>
  </si>
  <si>
    <t>Grill</t>
  </si>
  <si>
    <t>Land</t>
  </si>
  <si>
    <t>Surveying</t>
  </si>
  <si>
    <t>Expand parking lot - clean out brush &amp; trees</t>
  </si>
  <si>
    <t>Pavement by basketball hoop</t>
  </si>
  <si>
    <t>New light pole replacing WPS pole</t>
  </si>
  <si>
    <t>New pole for camers</t>
  </si>
  <si>
    <t>V.HALL</t>
  </si>
  <si>
    <t>Landscape corner by V.Hall</t>
  </si>
  <si>
    <t>Paint V.Hall</t>
  </si>
  <si>
    <t>V.Hall bathroom</t>
  </si>
  <si>
    <t>2 cameras on corner of Cty. Q &amp; Bus 141</t>
  </si>
  <si>
    <t>Pave road</t>
  </si>
  <si>
    <t>COMM.CENTER</t>
  </si>
  <si>
    <t>CC ceiling</t>
  </si>
  <si>
    <t>CC accordian door</t>
  </si>
  <si>
    <t xml:space="preserve">     OVERAGE PRIOR YEAR(S)</t>
  </si>
  <si>
    <t>Notice is hereby given that the Village Of Pound Board of Trustees will hold a public hearing on the 2016 Proposed Budget</t>
  </si>
  <si>
    <t>Village Of Pound are encouraged to attend.  A detailed copy of the proposed 2016 Budget may be inspected at the clerk's</t>
  </si>
  <si>
    <t xml:space="preserve">office from October 20th through November 9th during office hours on Wedneday &amp; Thursday from 8:00am to 6:00pm. </t>
  </si>
  <si>
    <t>2015-2016</t>
  </si>
  <si>
    <t>2016 Proposed</t>
  </si>
  <si>
    <t>Tax Levy &amp; Mill Rate History for Village</t>
  </si>
  <si>
    <t xml:space="preserve">Tax Levy </t>
  </si>
  <si>
    <t>=</t>
  </si>
  <si>
    <t>$6.69/1000</t>
  </si>
  <si>
    <t>$9.26/1000</t>
  </si>
  <si>
    <t>$8.88/1000</t>
  </si>
  <si>
    <t>$9.15/1000</t>
  </si>
  <si>
    <t>Dated this  21th  day of October, 2015</t>
  </si>
  <si>
    <r>
      <t xml:space="preserve">Patricia Schutte, </t>
    </r>
    <r>
      <rPr>
        <sz val="8"/>
        <rFont val="Arial"/>
        <family val="2"/>
      </rPr>
      <t>WCMC</t>
    </r>
  </si>
  <si>
    <t>Full Time Hrs</t>
  </si>
  <si>
    <t xml:space="preserve">on Monday, November 9, 2015 at 6:00pm at the Village Of Pound Hall.  All interested taxpayers and residents of the </t>
  </si>
  <si>
    <t>MOTION BY:   Mary Meyer</t>
  </si>
  <si>
    <t>SECOND BY:   Gerald Rogge</t>
  </si>
  <si>
    <t>BUDGET APPROVED ON:    Nov. 9, 2015</t>
  </si>
  <si>
    <t>PUBLISHED:    Nov.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</si>
</sst>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00%"/>
    <numFmt numFmtId="166" formatCode="mmmm\ d&quot;, &quot;yyyy;@"/>
    <numFmt numFmtId="167" formatCode="0.0%"/>
    <numFmt numFmtId="168" formatCode="_(* #,##0.00_);_(* \(#,##0.00\);_(* \-??_);_(@_)"/>
  </numFmts>
  <fonts count="62"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Segoe Print"/>
      <family val="0"/>
    </font>
    <font>
      <b/>
      <sz val="20"/>
      <name val="Script"/>
      <family val="4"/>
    </font>
    <font>
      <b/>
      <sz val="14"/>
      <name val="Segoe Script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0" xfId="44" applyFont="1" applyFill="1" applyBorder="1" applyAlignment="1" applyProtection="1">
      <alignment horizontal="center"/>
      <protection/>
    </xf>
    <xf numFmtId="164" fontId="1" fillId="0" borderId="0" xfId="44" applyFont="1" applyFill="1" applyBorder="1" applyAlignment="1" applyProtection="1">
      <alignment horizontal="center"/>
      <protection/>
    </xf>
    <xf numFmtId="164" fontId="0" fillId="0" borderId="0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5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1" xfId="44" applyFont="1" applyFill="1" applyBorder="1" applyAlignment="1" applyProtection="1">
      <alignment/>
      <protection/>
    </xf>
    <xf numFmtId="164" fontId="5" fillId="0" borderId="0" xfId="44" applyFont="1" applyFill="1" applyBorder="1" applyAlignment="1" applyProtection="1">
      <alignment/>
      <protection/>
    </xf>
    <xf numFmtId="165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6" fontId="0" fillId="0" borderId="0" xfId="44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164" fontId="9" fillId="0" borderId="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4" fontId="5" fillId="0" borderId="10" xfId="44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center"/>
      <protection/>
    </xf>
    <xf numFmtId="167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5" fillId="0" borderId="12" xfId="44" applyFont="1" applyFill="1" applyBorder="1" applyAlignment="1" applyProtection="1">
      <alignment/>
      <protection/>
    </xf>
    <xf numFmtId="167" fontId="5" fillId="0" borderId="0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right"/>
      <protection/>
    </xf>
    <xf numFmtId="164" fontId="0" fillId="0" borderId="0" xfId="44" applyFont="1" applyFill="1" applyBorder="1" applyAlignment="1" applyProtection="1">
      <alignment horizontal="center"/>
      <protection/>
    </xf>
    <xf numFmtId="49" fontId="5" fillId="0" borderId="0" xfId="44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64" fontId="13" fillId="0" borderId="0" xfId="44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2" xfId="44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12" xfId="44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2" fillId="0" borderId="0" xfId="44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64" fontId="20" fillId="0" borderId="10" xfId="44" applyFont="1" applyFill="1" applyBorder="1" applyAlignment="1" applyProtection="1">
      <alignment/>
      <protection/>
    </xf>
    <xf numFmtId="164" fontId="20" fillId="0" borderId="0" xfId="44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164" fontId="2" fillId="0" borderId="10" xfId="44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4" fontId="6" fillId="0" borderId="0" xfId="44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164" fontId="13" fillId="0" borderId="12" xfId="44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64" fontId="5" fillId="0" borderId="0" xfId="44" applyFont="1" applyAlignment="1">
      <alignment horizontal="left"/>
    </xf>
    <xf numFmtId="164" fontId="5" fillId="0" borderId="0" xfId="44" applyFont="1" applyBorder="1" applyAlignment="1">
      <alignment horizontal="left"/>
    </xf>
    <xf numFmtId="164" fontId="0" fillId="0" borderId="0" xfId="44" applyFont="1" applyAlignment="1">
      <alignment horizontal="left"/>
    </xf>
    <xf numFmtId="164" fontId="0" fillId="0" borderId="0" xfId="44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0" xfId="0" applyFont="1" applyAlignment="1">
      <alignment horizontal="center"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14" xfId="0" applyFont="1" applyBorder="1" applyAlignment="1">
      <alignment horizontal="center"/>
    </xf>
    <xf numFmtId="164" fontId="5" fillId="0" borderId="0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0" xfId="44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44" applyFont="1" applyBorder="1" applyAlignment="1">
      <alignment horizontal="right"/>
    </xf>
    <xf numFmtId="164" fontId="0" fillId="0" borderId="0" xfId="44" applyFont="1" applyBorder="1" applyAlignment="1">
      <alignment/>
    </xf>
    <xf numFmtId="0" fontId="19" fillId="0" borderId="0" xfId="0" applyFont="1" applyAlignment="1">
      <alignment/>
    </xf>
    <xf numFmtId="164" fontId="19" fillId="0" borderId="0" xfId="44" applyFont="1" applyFill="1" applyBorder="1" applyAlignment="1" applyProtection="1">
      <alignment/>
      <protection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64" fontId="11" fillId="0" borderId="0" xfId="44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167" fontId="11" fillId="0" borderId="0" xfId="0" applyNumberFormat="1" applyFont="1" applyAlignment="1">
      <alignment horizontal="center"/>
    </xf>
    <xf numFmtId="164" fontId="0" fillId="0" borderId="15" xfId="44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075"/>
          <c:w val="0.5945"/>
          <c:h val="0.83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Government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$119,000.00 ~ 29%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Tax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$4,500.00 ~ .75%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$155,249.00 ~ 38%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 GTA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$19,195.00 ~ 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Licenses &amp; Permits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$1,100.00 ~ .25%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$5,000.00 ~ 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DS Transfer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$67,200.00 ~ 16%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Comm.Center-FD Fundraiser-Misc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$38,972.00 ~ 10%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'2016Budget'!$G$9:$G$17</c:f>
              <c:numCache>
                <c:ptCount val="9"/>
                <c:pt idx="0">
                  <c:v>119000</c:v>
                </c:pt>
                <c:pt idx="1">
                  <c:v>4500</c:v>
                </c:pt>
                <c:pt idx="2">
                  <c:v>155249</c:v>
                </c:pt>
                <c:pt idx="3">
                  <c:v>0</c:v>
                </c:pt>
                <c:pt idx="4">
                  <c:v>19195</c:v>
                </c:pt>
                <c:pt idx="5">
                  <c:v>1100</c:v>
                </c:pt>
                <c:pt idx="6">
                  <c:v>5000</c:v>
                </c:pt>
                <c:pt idx="7">
                  <c:v>67200</c:v>
                </c:pt>
                <c:pt idx="8">
                  <c:v>38972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75"/>
          <c:y val="0.0795"/>
          <c:w val="0.59925"/>
          <c:h val="0.837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Government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$121,790.00 ~ 30%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Safety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$74,776.00 ~ 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Works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$45,600.00 ~ 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Culture-Recreation-Education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$19,750.00 ~ 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Conservation &amp; Developm.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$9,100.00 ~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Outlay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$31,000.00 ~ 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$41,000.00 ~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Transfers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$67,200.00 ~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'2016Budget'!$G$22:$G$30</c:f>
              <c:numCache>
                <c:ptCount val="9"/>
                <c:pt idx="0">
                  <c:v>121790</c:v>
                </c:pt>
                <c:pt idx="1">
                  <c:v>74776</c:v>
                </c:pt>
                <c:pt idx="2">
                  <c:v>45600</c:v>
                </c:pt>
                <c:pt idx="3">
                  <c:v>0</c:v>
                </c:pt>
                <c:pt idx="4">
                  <c:v>19750</c:v>
                </c:pt>
                <c:pt idx="5">
                  <c:v>9100</c:v>
                </c:pt>
                <c:pt idx="6">
                  <c:v>31000</c:v>
                </c:pt>
                <c:pt idx="7">
                  <c:v>41000</c:v>
                </c:pt>
                <c:pt idx="8">
                  <c:v>67200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114300</xdr:rowOff>
    </xdr:from>
    <xdr:to>
      <xdr:col>12</xdr:col>
      <xdr:colOff>581025</xdr:colOff>
      <xdr:row>33</xdr:row>
      <xdr:rowOff>104775</xdr:rowOff>
    </xdr:to>
    <xdr:graphicFrame>
      <xdr:nvGraphicFramePr>
        <xdr:cNvPr id="1" name="Chart 9"/>
        <xdr:cNvGraphicFramePr/>
      </xdr:nvGraphicFramePr>
      <xdr:xfrm>
        <a:off x="581025" y="114300"/>
        <a:ext cx="73152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09600" y="161925"/>
        <a:ext cx="73152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8">
      <selection activeCell="G22" sqref="G22:G30"/>
    </sheetView>
  </sheetViews>
  <sheetFormatPr defaultColWidth="9.140625" defaultRowHeight="12.75"/>
  <cols>
    <col min="5" max="5" width="13.8515625" style="0" customWidth="1"/>
    <col min="6" max="6" width="1.57421875" style="0" customWidth="1"/>
    <col min="7" max="7" width="15.140625" style="0" customWidth="1"/>
    <col min="8" max="8" width="1.57421875" style="0" customWidth="1"/>
    <col min="9" max="9" width="9.57421875" style="0" customWidth="1"/>
  </cols>
  <sheetData>
    <row r="1" ht="12">
      <c r="D1" s="1" t="s">
        <v>0</v>
      </c>
    </row>
    <row r="4" spans="5:9" ht="13.5">
      <c r="E4" s="2">
        <v>2015</v>
      </c>
      <c r="G4" s="2">
        <v>2016</v>
      </c>
      <c r="H4" s="3"/>
      <c r="I4" s="3"/>
    </row>
    <row r="5" spans="1:9" ht="15">
      <c r="A5" s="4"/>
      <c r="B5" s="4"/>
      <c r="C5" s="4"/>
      <c r="D5" s="4"/>
      <c r="E5" s="5" t="s">
        <v>1</v>
      </c>
      <c r="F5" s="4"/>
      <c r="G5" s="5" t="s">
        <v>1</v>
      </c>
      <c r="H5" s="6"/>
      <c r="I5" s="6"/>
    </row>
    <row r="6" spans="5:9" ht="13.5">
      <c r="E6" s="7"/>
      <c r="G6" s="7"/>
      <c r="H6" s="7"/>
      <c r="I6" s="2" t="s">
        <v>2</v>
      </c>
    </row>
    <row r="7" spans="1:9" ht="13.5">
      <c r="A7" s="8" t="s">
        <v>3</v>
      </c>
      <c r="B7" s="8"/>
      <c r="C7" s="8"/>
      <c r="E7" s="7"/>
      <c r="G7" s="7"/>
      <c r="H7" s="7"/>
      <c r="I7" s="9" t="s">
        <v>4</v>
      </c>
    </row>
    <row r="8" spans="2:8" ht="12">
      <c r="B8" t="s">
        <v>5</v>
      </c>
      <c r="E8" s="7"/>
      <c r="G8" s="7"/>
      <c r="H8" s="7"/>
    </row>
    <row r="9" spans="2:9" ht="12">
      <c r="B9" t="s">
        <v>6</v>
      </c>
      <c r="E9" s="10">
        <v>117744</v>
      </c>
      <c r="G9" s="10">
        <v>119000</v>
      </c>
      <c r="H9" s="7"/>
      <c r="I9" s="11"/>
    </row>
    <row r="10" spans="2:9" ht="12">
      <c r="B10" t="s">
        <v>7</v>
      </c>
      <c r="E10" s="10">
        <v>4500</v>
      </c>
      <c r="G10" s="10">
        <v>4500</v>
      </c>
      <c r="H10" s="7"/>
      <c r="I10" s="11"/>
    </row>
    <row r="11" spans="2:9" ht="12">
      <c r="B11" t="s">
        <v>8</v>
      </c>
      <c r="E11" s="10">
        <v>155320</v>
      </c>
      <c r="G11" s="10">
        <v>155249</v>
      </c>
      <c r="H11" s="7"/>
      <c r="I11" s="11"/>
    </row>
    <row r="12" spans="2:9" ht="12">
      <c r="B12" s="12" t="s">
        <v>9</v>
      </c>
      <c r="E12" s="10">
        <v>3777</v>
      </c>
      <c r="G12" s="10">
        <v>0</v>
      </c>
      <c r="H12" s="7"/>
      <c r="I12" s="11"/>
    </row>
    <row r="13" spans="2:9" ht="12">
      <c r="B13" t="s">
        <v>10</v>
      </c>
      <c r="E13" s="10">
        <v>21000</v>
      </c>
      <c r="G13" s="10">
        <v>19195</v>
      </c>
      <c r="H13" s="7"/>
      <c r="I13" s="11"/>
    </row>
    <row r="14" spans="2:9" ht="12">
      <c r="B14" t="s">
        <v>11</v>
      </c>
      <c r="E14" s="10">
        <v>1100</v>
      </c>
      <c r="G14" s="10">
        <v>1100</v>
      </c>
      <c r="H14" s="7"/>
      <c r="I14" s="11"/>
    </row>
    <row r="15" spans="2:9" ht="12">
      <c r="B15" t="s">
        <v>12</v>
      </c>
      <c r="D15" s="13"/>
      <c r="E15" s="10">
        <v>4500</v>
      </c>
      <c r="G15" s="10">
        <v>5000</v>
      </c>
      <c r="H15" s="7"/>
      <c r="I15" s="11"/>
    </row>
    <row r="16" spans="2:9" ht="12">
      <c r="B16" s="12" t="s">
        <v>13</v>
      </c>
      <c r="D16" s="13"/>
      <c r="E16" s="10">
        <v>67200</v>
      </c>
      <c r="G16" s="10">
        <v>67200</v>
      </c>
      <c r="H16" s="7"/>
      <c r="I16" s="11"/>
    </row>
    <row r="17" spans="2:9" ht="12">
      <c r="B17" t="s">
        <v>14</v>
      </c>
      <c r="E17" s="10">
        <v>30105</v>
      </c>
      <c r="G17" s="10">
        <v>38972</v>
      </c>
      <c r="H17" s="7"/>
      <c r="I17" s="11"/>
    </row>
    <row r="18" spans="2:9" ht="12.75">
      <c r="B18" s="14" t="s">
        <v>15</v>
      </c>
      <c r="E18" s="15">
        <f>SUM(E9:E17)</f>
        <v>405246</v>
      </c>
      <c r="G18" s="15">
        <f>SUM(G9:G17)</f>
        <v>410216</v>
      </c>
      <c r="H18" s="16"/>
      <c r="I18" s="17">
        <f>G18/E18-1</f>
        <v>0.01226415559931504</v>
      </c>
    </row>
    <row r="19" spans="5:8" ht="12">
      <c r="E19" s="7"/>
      <c r="G19" s="7"/>
      <c r="H19" s="7"/>
    </row>
    <row r="20" spans="1:8" ht="12.75">
      <c r="A20" s="8"/>
      <c r="B20" s="8"/>
      <c r="E20" s="7"/>
      <c r="G20" s="7"/>
      <c r="H20" s="7"/>
    </row>
    <row r="21" spans="1:8" ht="13.5">
      <c r="A21" s="8" t="s">
        <v>16</v>
      </c>
      <c r="B21" s="8"/>
      <c r="E21" s="6"/>
      <c r="G21" s="6"/>
      <c r="H21" s="6"/>
    </row>
    <row r="22" spans="2:9" ht="12">
      <c r="B22" s="1" t="s">
        <v>17</v>
      </c>
      <c r="C22" s="1"/>
      <c r="E22" s="10">
        <v>104720</v>
      </c>
      <c r="G22" s="10">
        <v>121790</v>
      </c>
      <c r="H22" s="7"/>
      <c r="I22" s="11"/>
    </row>
    <row r="23" spans="2:9" ht="12">
      <c r="B23" s="1" t="s">
        <v>18</v>
      </c>
      <c r="C23" s="1"/>
      <c r="E23" s="10">
        <v>77216</v>
      </c>
      <c r="G23" s="10">
        <v>74776</v>
      </c>
      <c r="H23" s="7"/>
      <c r="I23" s="11"/>
    </row>
    <row r="24" spans="2:9" ht="12">
      <c r="B24" s="1" t="s">
        <v>19</v>
      </c>
      <c r="C24" s="1"/>
      <c r="E24" s="10">
        <v>50600</v>
      </c>
      <c r="G24" s="10">
        <v>45600</v>
      </c>
      <c r="H24" s="7"/>
      <c r="I24" s="11"/>
    </row>
    <row r="25" spans="2:9" ht="12">
      <c r="B25" s="1" t="s">
        <v>20</v>
      </c>
      <c r="C25" s="1"/>
      <c r="E25" s="10">
        <v>0</v>
      </c>
      <c r="G25" s="10">
        <v>0</v>
      </c>
      <c r="H25" s="7"/>
      <c r="I25" s="11"/>
    </row>
    <row r="26" spans="2:9" ht="12">
      <c r="B26" s="1" t="s">
        <v>21</v>
      </c>
      <c r="C26" s="1"/>
      <c r="E26" s="10">
        <v>22900</v>
      </c>
      <c r="G26" s="10">
        <v>19750</v>
      </c>
      <c r="H26" s="7"/>
      <c r="I26" s="11"/>
    </row>
    <row r="27" spans="2:9" ht="12">
      <c r="B27" s="1" t="s">
        <v>22</v>
      </c>
      <c r="C27" s="1"/>
      <c r="E27" s="10">
        <v>10000</v>
      </c>
      <c r="F27" s="12"/>
      <c r="G27" s="10">
        <v>9100</v>
      </c>
      <c r="H27" s="7"/>
      <c r="I27" s="11"/>
    </row>
    <row r="28" spans="2:9" ht="12">
      <c r="B28" s="1" t="s">
        <v>23</v>
      </c>
      <c r="C28" s="1"/>
      <c r="E28" s="10">
        <v>1000</v>
      </c>
      <c r="F28" s="12"/>
      <c r="G28" s="10">
        <v>31000</v>
      </c>
      <c r="H28" s="7"/>
      <c r="I28" s="11"/>
    </row>
    <row r="29" spans="2:9" ht="12">
      <c r="B29" s="1" t="s">
        <v>24</v>
      </c>
      <c r="C29" s="1"/>
      <c r="E29" s="10">
        <v>71610</v>
      </c>
      <c r="G29" s="10">
        <v>41000</v>
      </c>
      <c r="H29" s="7"/>
      <c r="I29" s="11"/>
    </row>
    <row r="30" spans="2:9" ht="12">
      <c r="B30" s="1" t="s">
        <v>25</v>
      </c>
      <c r="C30" s="1"/>
      <c r="E30" s="10">
        <v>67200</v>
      </c>
      <c r="G30" s="10">
        <v>67200</v>
      </c>
      <c r="H30" s="7"/>
      <c r="I30" s="11"/>
    </row>
    <row r="31" spans="2:9" ht="12.75">
      <c r="B31" s="18" t="s">
        <v>26</v>
      </c>
      <c r="C31" s="18"/>
      <c r="E31" s="15">
        <f>SUM(E22:E30)</f>
        <v>405246</v>
      </c>
      <c r="G31" s="15">
        <f>SUM(G22:G30)</f>
        <v>410216</v>
      </c>
      <c r="H31" s="16"/>
      <c r="I31" s="17">
        <f>G31/E31-1</f>
        <v>0.01226415559931504</v>
      </c>
    </row>
    <row r="32" spans="5:9" ht="12">
      <c r="E32" s="7"/>
      <c r="G32" s="7"/>
      <c r="H32" s="7"/>
      <c r="I32" s="7"/>
    </row>
    <row r="33" spans="5:9" ht="12">
      <c r="E33" s="7"/>
      <c r="G33" s="7"/>
      <c r="H33" s="7"/>
      <c r="I33" s="7"/>
    </row>
    <row r="34" spans="5:9" ht="12">
      <c r="E34" s="7"/>
      <c r="G34" s="7"/>
      <c r="H34" s="7"/>
      <c r="I34" s="7"/>
    </row>
    <row r="35" spans="1:9" ht="15">
      <c r="A35" s="14" t="s">
        <v>216</v>
      </c>
      <c r="B35" s="19"/>
      <c r="C35" s="20"/>
      <c r="D35" s="20"/>
      <c r="E35" s="14" t="s">
        <v>217</v>
      </c>
      <c r="F35" s="21"/>
      <c r="G35" s="22"/>
      <c r="H35" s="23"/>
      <c r="I35" s="23"/>
    </row>
    <row r="36" spans="5:9" ht="12">
      <c r="E36" s="7"/>
      <c r="G36" s="7"/>
      <c r="H36" s="7"/>
      <c r="I36" s="7"/>
    </row>
    <row r="37" spans="5:9" ht="12">
      <c r="E37" s="7"/>
      <c r="G37" s="7"/>
      <c r="H37" s="7"/>
      <c r="I37" s="7"/>
    </row>
    <row r="38" spans="1:9" ht="12.75">
      <c r="A38" s="14" t="s">
        <v>27</v>
      </c>
      <c r="E38" s="16"/>
      <c r="G38" s="7"/>
      <c r="H38" s="7"/>
      <c r="I38" s="7"/>
    </row>
    <row r="39" spans="1:9" ht="12.75">
      <c r="A39" s="8"/>
      <c r="B39" s="8"/>
      <c r="C39" s="8"/>
      <c r="D39" s="8"/>
      <c r="E39" s="7"/>
      <c r="G39" s="7"/>
      <c r="H39" s="7"/>
      <c r="I39" s="7"/>
    </row>
    <row r="40" spans="1:9" ht="12.75">
      <c r="A40" s="24" t="s">
        <v>28</v>
      </c>
      <c r="B40" s="25">
        <v>4</v>
      </c>
      <c r="C40" s="26" t="s">
        <v>29</v>
      </c>
      <c r="D40" s="25">
        <v>0</v>
      </c>
      <c r="E40" s="27" t="s">
        <v>30</v>
      </c>
      <c r="F40">
        <v>0</v>
      </c>
      <c r="G40" s="28"/>
      <c r="H40" s="27" t="s">
        <v>31</v>
      </c>
      <c r="I40" s="29">
        <v>0</v>
      </c>
    </row>
    <row r="41" spans="5:9" ht="12">
      <c r="E41" s="7"/>
      <c r="G41" s="7"/>
      <c r="H41" s="7"/>
      <c r="I41" s="7"/>
    </row>
    <row r="42" spans="5:9" ht="12">
      <c r="E42" s="7"/>
      <c r="G42" s="7"/>
      <c r="H42" s="7"/>
      <c r="I42" s="7"/>
    </row>
    <row r="43" spans="1:9" ht="12.75">
      <c r="A43" s="14" t="s">
        <v>218</v>
      </c>
      <c r="D43" s="30"/>
      <c r="E43" s="7"/>
      <c r="G43" s="16" t="s">
        <v>219</v>
      </c>
      <c r="H43" s="7"/>
      <c r="I43" s="31"/>
    </row>
    <row r="44" spans="5:9" ht="12">
      <c r="E44" s="7"/>
      <c r="F44" s="23"/>
      <c r="G44" s="7"/>
      <c r="H44" s="7"/>
      <c r="I44" s="7"/>
    </row>
    <row r="45" spans="8:9" ht="12">
      <c r="H45" s="23"/>
      <c r="I45" s="23"/>
    </row>
    <row r="46" spans="8:9" ht="12">
      <c r="H46" s="23"/>
      <c r="I46" s="23"/>
    </row>
    <row r="47" spans="1:9" ht="29.25">
      <c r="A47" s="22" t="s">
        <v>32</v>
      </c>
      <c r="B47" s="23"/>
      <c r="C47" s="32" t="s">
        <v>34</v>
      </c>
      <c r="D47" s="23"/>
      <c r="G47" s="33" t="s">
        <v>33</v>
      </c>
      <c r="H47" s="7"/>
      <c r="I47" s="34" t="s">
        <v>35</v>
      </c>
    </row>
    <row r="48" spans="3:9" ht="12">
      <c r="C48" s="1" t="s">
        <v>34</v>
      </c>
      <c r="F48" s="7"/>
      <c r="H48" s="7" t="s">
        <v>35</v>
      </c>
      <c r="I48" s="35"/>
    </row>
    <row r="49" spans="3:9" ht="12">
      <c r="C49" s="1" t="s">
        <v>36</v>
      </c>
      <c r="E49" s="7"/>
      <c r="F49" s="19"/>
      <c r="H49" s="35" t="s">
        <v>37</v>
      </c>
      <c r="I49" s="23"/>
    </row>
  </sheetData>
  <sheetProtection selectLockedCells="1" selectUnlockedCells="1"/>
  <printOptions/>
  <pageMargins left="0.75" right="0.5" top="1" bottom="1" header="0.5" footer="0.5118055555555555"/>
  <pageSetup horizontalDpi="300" verticalDpi="300" orientation="portrait" r:id="rId1"/>
  <headerFooter alignWithMargins="0">
    <oddHeader>&amp;C&amp;"Arial,Bold"&amp;16VILLAGE OF POUND
2016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L1" sqref="L1:M16384"/>
    </sheetView>
  </sheetViews>
  <sheetFormatPr defaultColWidth="9.140625" defaultRowHeight="12.75"/>
  <cols>
    <col min="1" max="1" width="32.421875" style="0" customWidth="1"/>
    <col min="2" max="2" width="12.57421875" style="7" customWidth="1"/>
    <col min="3" max="3" width="0.85546875" style="0" customWidth="1"/>
    <col min="4" max="4" width="12.57421875" style="0" customWidth="1"/>
    <col min="5" max="5" width="0.85546875" style="0" customWidth="1"/>
    <col min="6" max="6" width="12.7109375" style="87" customWidth="1"/>
    <col min="7" max="7" width="0.85546875" style="0" customWidth="1"/>
    <col min="8" max="8" width="13.57421875" style="0" customWidth="1"/>
    <col min="9" max="9" width="0.85546875" style="0" customWidth="1"/>
    <col min="10" max="10" width="11.140625" style="0" customWidth="1"/>
    <col min="11" max="11" width="0.85546875" style="0" customWidth="1"/>
    <col min="12" max="12" width="9.8515625" style="29" customWidth="1"/>
  </cols>
  <sheetData>
    <row r="1" spans="1:2" ht="18">
      <c r="A1" s="59" t="s">
        <v>110</v>
      </c>
      <c r="B1" s="60"/>
    </row>
    <row r="2" spans="1:12" ht="12.75" customHeight="1">
      <c r="A2" s="90"/>
      <c r="B2" s="25">
        <v>2014</v>
      </c>
      <c r="D2" s="29">
        <v>2014</v>
      </c>
      <c r="E2" s="57"/>
      <c r="F2" s="25">
        <v>2015</v>
      </c>
      <c r="H2" s="29">
        <v>2015</v>
      </c>
      <c r="J2" s="25"/>
      <c r="L2" s="2" t="s">
        <v>2</v>
      </c>
    </row>
    <row r="3" spans="2:12" ht="13.5">
      <c r="B3" s="25" t="s">
        <v>1</v>
      </c>
      <c r="C3" s="61"/>
      <c r="D3" s="62" t="s">
        <v>40</v>
      </c>
      <c r="E3" s="25"/>
      <c r="F3" s="25" t="s">
        <v>1</v>
      </c>
      <c r="G3" s="61"/>
      <c r="H3" s="62" t="s">
        <v>40</v>
      </c>
      <c r="I3" s="61"/>
      <c r="J3" s="25">
        <v>2016</v>
      </c>
      <c r="K3" s="91"/>
      <c r="L3" s="9" t="s">
        <v>4</v>
      </c>
    </row>
    <row r="4" spans="1:6" ht="15">
      <c r="A4" s="64" t="s">
        <v>111</v>
      </c>
      <c r="B4"/>
      <c r="F4"/>
    </row>
    <row r="5" spans="1:12" ht="12.75">
      <c r="A5" t="s">
        <v>112</v>
      </c>
      <c r="B5" s="10">
        <v>14500</v>
      </c>
      <c r="D5" s="10">
        <v>12949</v>
      </c>
      <c r="F5" s="10">
        <v>13000</v>
      </c>
      <c r="H5" s="10">
        <v>11990</v>
      </c>
      <c r="J5" s="10">
        <v>13000</v>
      </c>
      <c r="K5" s="7"/>
      <c r="L5" s="70"/>
    </row>
    <row r="6" spans="1:12" ht="12.75">
      <c r="A6" t="s">
        <v>78</v>
      </c>
      <c r="B6" s="10">
        <v>2500</v>
      </c>
      <c r="D6" s="10">
        <v>2200</v>
      </c>
      <c r="F6" s="10">
        <v>0</v>
      </c>
      <c r="H6" s="10">
        <v>0</v>
      </c>
      <c r="J6" s="10">
        <v>0</v>
      </c>
      <c r="K6" s="7"/>
      <c r="L6" s="70"/>
    </row>
    <row r="7" spans="1:12" ht="12.75">
      <c r="A7" t="s">
        <v>113</v>
      </c>
      <c r="B7" s="10">
        <v>3500</v>
      </c>
      <c r="D7" s="10">
        <v>2369.4</v>
      </c>
      <c r="F7" s="10">
        <v>2500</v>
      </c>
      <c r="H7" s="10">
        <v>1176</v>
      </c>
      <c r="J7" s="10">
        <v>2500</v>
      </c>
      <c r="K7" s="7"/>
      <c r="L7" s="70"/>
    </row>
    <row r="8" spans="1:12" ht="12.75">
      <c r="A8" t="s">
        <v>114</v>
      </c>
      <c r="B8" s="10">
        <v>4000</v>
      </c>
      <c r="D8" s="10">
        <v>5066</v>
      </c>
      <c r="F8" s="10">
        <v>5000</v>
      </c>
      <c r="H8" s="10">
        <v>3845</v>
      </c>
      <c r="J8" s="10">
        <v>5000</v>
      </c>
      <c r="K8" s="7"/>
      <c r="L8" s="70"/>
    </row>
    <row r="9" spans="1:12" ht="12.75">
      <c r="A9" s="13" t="s">
        <v>115</v>
      </c>
      <c r="B9" s="10">
        <v>2500</v>
      </c>
      <c r="D9" s="10">
        <v>6319.8</v>
      </c>
      <c r="F9" s="10">
        <v>6500</v>
      </c>
      <c r="H9" s="10">
        <v>2818</v>
      </c>
      <c r="J9" s="10">
        <v>6000</v>
      </c>
      <c r="K9" s="7"/>
      <c r="L9" s="70"/>
    </row>
    <row r="10" spans="1:12" ht="12.75">
      <c r="A10" t="s">
        <v>116</v>
      </c>
      <c r="B10" s="10">
        <v>11500</v>
      </c>
      <c r="D10" s="10">
        <v>0</v>
      </c>
      <c r="F10" s="10">
        <v>0</v>
      </c>
      <c r="H10" s="10">
        <v>0</v>
      </c>
      <c r="J10" s="10">
        <v>0</v>
      </c>
      <c r="K10" s="7"/>
      <c r="L10" s="70"/>
    </row>
    <row r="11" spans="1:12" ht="12.75">
      <c r="A11" s="76" t="s">
        <v>106</v>
      </c>
      <c r="B11" s="16">
        <f>SUM(B5:B10)</f>
        <v>38500</v>
      </c>
      <c r="D11" s="16">
        <f>SUM(D5:D10)</f>
        <v>28904.2</v>
      </c>
      <c r="F11" s="16">
        <f>SUM(F5:F10)</f>
        <v>27000</v>
      </c>
      <c r="H11" s="16">
        <f>SUM(H5:H10)</f>
        <v>19829</v>
      </c>
      <c r="J11" s="16">
        <f>SUM(J5:J10)</f>
        <v>26500</v>
      </c>
      <c r="K11" s="16"/>
      <c r="L11" s="70"/>
    </row>
    <row r="12" spans="1:12" ht="12.75">
      <c r="A12" s="76"/>
      <c r="D12" s="7"/>
      <c r="F12" s="7"/>
      <c r="H12" s="7"/>
      <c r="J12" s="7"/>
      <c r="K12" s="7"/>
      <c r="L12" s="70"/>
    </row>
    <row r="13" spans="4:12" ht="12.75">
      <c r="D13" s="7"/>
      <c r="F13" s="7"/>
      <c r="H13" s="7"/>
      <c r="J13" s="7"/>
      <c r="K13" s="7"/>
      <c r="L13" s="70"/>
    </row>
    <row r="14" spans="1:12" ht="15">
      <c r="A14" s="64" t="s">
        <v>117</v>
      </c>
      <c r="D14" s="7"/>
      <c r="F14" s="7"/>
      <c r="H14" s="7"/>
      <c r="J14" s="7"/>
      <c r="K14" s="7"/>
      <c r="L14" s="70"/>
    </row>
    <row r="15" spans="1:12" ht="12.75">
      <c r="A15" t="s">
        <v>118</v>
      </c>
      <c r="B15" s="10">
        <v>7000</v>
      </c>
      <c r="D15" s="10">
        <v>13616.16</v>
      </c>
      <c r="F15" s="10">
        <v>8500</v>
      </c>
      <c r="H15" s="10">
        <v>7629</v>
      </c>
      <c r="J15" s="10">
        <v>8500</v>
      </c>
      <c r="K15" s="7"/>
      <c r="L15" s="70"/>
    </row>
    <row r="16" spans="1:12" ht="12.75">
      <c r="A16" t="s">
        <v>119</v>
      </c>
      <c r="B16" s="10">
        <v>4200</v>
      </c>
      <c r="D16" s="10">
        <v>3654.36</v>
      </c>
      <c r="F16" s="10">
        <v>4000</v>
      </c>
      <c r="H16" s="10">
        <v>4000</v>
      </c>
      <c r="J16" s="10">
        <v>4000</v>
      </c>
      <c r="K16" s="7"/>
      <c r="L16" s="70"/>
    </row>
    <row r="17" spans="1:12" ht="12.75">
      <c r="A17" t="s">
        <v>120</v>
      </c>
      <c r="B17" s="10">
        <v>4000</v>
      </c>
      <c r="D17" s="10">
        <v>0</v>
      </c>
      <c r="F17" s="10">
        <v>0</v>
      </c>
      <c r="H17" s="10">
        <v>0</v>
      </c>
      <c r="J17" s="10">
        <v>0</v>
      </c>
      <c r="K17" s="7"/>
      <c r="L17" s="70"/>
    </row>
    <row r="18" spans="1:12" s="14" customFormat="1" ht="12.75">
      <c r="A18" s="76" t="s">
        <v>106</v>
      </c>
      <c r="B18" s="16">
        <f>SUM(B15:B17)</f>
        <v>15200</v>
      </c>
      <c r="D18" s="16">
        <f>SUM(D15:D17)</f>
        <v>17270.52</v>
      </c>
      <c r="F18" s="16">
        <f>SUM(F15:F17)</f>
        <v>12500</v>
      </c>
      <c r="H18" s="16">
        <f>SUM(H15:H17)</f>
        <v>11629</v>
      </c>
      <c r="J18" s="16">
        <f>SUM(J15:J17)</f>
        <v>12500</v>
      </c>
      <c r="K18" s="16"/>
      <c r="L18" s="70"/>
    </row>
    <row r="19" spans="4:12" ht="12.75">
      <c r="D19" s="7"/>
      <c r="F19" s="7"/>
      <c r="H19" s="7"/>
      <c r="J19" s="7"/>
      <c r="K19" s="7"/>
      <c r="L19" s="70"/>
    </row>
    <row r="20" spans="4:12" ht="12.75">
      <c r="D20" s="7"/>
      <c r="F20" s="7"/>
      <c r="H20" s="7"/>
      <c r="J20" s="7"/>
      <c r="K20" s="7"/>
      <c r="L20" s="70"/>
    </row>
    <row r="21" spans="1:12" ht="15">
      <c r="A21" s="64" t="s">
        <v>121</v>
      </c>
      <c r="D21" s="7"/>
      <c r="F21" s="7"/>
      <c r="H21" s="7"/>
      <c r="J21" s="7"/>
      <c r="K21" s="7"/>
      <c r="L21" s="70"/>
    </row>
    <row r="22" spans="1:12" ht="12.75">
      <c r="A22" t="s">
        <v>122</v>
      </c>
      <c r="B22" s="10">
        <v>600</v>
      </c>
      <c r="D22" s="10">
        <v>450</v>
      </c>
      <c r="F22" s="10">
        <v>500</v>
      </c>
      <c r="H22" s="10">
        <v>440</v>
      </c>
      <c r="J22" s="10">
        <v>500</v>
      </c>
      <c r="K22" s="7"/>
      <c r="L22" s="70"/>
    </row>
    <row r="23" spans="1:12" ht="12.75">
      <c r="A23" s="23" t="s">
        <v>68</v>
      </c>
      <c r="B23" s="10">
        <v>100</v>
      </c>
      <c r="D23" s="10">
        <v>72</v>
      </c>
      <c r="F23" s="10">
        <v>100</v>
      </c>
      <c r="H23" s="10">
        <v>85</v>
      </c>
      <c r="J23" s="10">
        <v>100</v>
      </c>
      <c r="K23" s="7"/>
      <c r="L23" s="70"/>
    </row>
    <row r="24" spans="1:12" ht="12.75">
      <c r="A24" s="12" t="s">
        <v>123</v>
      </c>
      <c r="B24" s="10">
        <v>2500</v>
      </c>
      <c r="D24" s="10">
        <v>2228.2</v>
      </c>
      <c r="F24" s="10">
        <v>2500</v>
      </c>
      <c r="H24" s="10">
        <v>975</v>
      </c>
      <c r="J24" s="10">
        <v>1000</v>
      </c>
      <c r="K24" s="7"/>
      <c r="L24" s="70"/>
    </row>
    <row r="25" spans="1:12" ht="12.75">
      <c r="A25" t="s">
        <v>124</v>
      </c>
      <c r="B25" s="10">
        <v>3500</v>
      </c>
      <c r="D25" s="10">
        <v>2416.44</v>
      </c>
      <c r="F25" s="10">
        <v>2500</v>
      </c>
      <c r="H25" s="10">
        <v>1710</v>
      </c>
      <c r="J25" s="10">
        <v>2000</v>
      </c>
      <c r="K25" s="7"/>
      <c r="L25" s="70"/>
    </row>
    <row r="26" spans="1:12" ht="12.75">
      <c r="A26" s="12" t="s">
        <v>125</v>
      </c>
      <c r="B26" s="10">
        <v>4000</v>
      </c>
      <c r="D26" s="10">
        <v>3596.86</v>
      </c>
      <c r="F26" s="10">
        <v>5500</v>
      </c>
      <c r="H26" s="10">
        <v>1370</v>
      </c>
      <c r="J26" s="10">
        <v>3000</v>
      </c>
      <c r="K26" s="7"/>
      <c r="L26" s="70"/>
    </row>
    <row r="27" spans="1:12" ht="12.75">
      <c r="A27" s="76" t="s">
        <v>106</v>
      </c>
      <c r="B27" s="16">
        <f>SUM(B22:B26)</f>
        <v>10700</v>
      </c>
      <c r="D27" s="16">
        <f>SUM(D22:D26)</f>
        <v>8763.5</v>
      </c>
      <c r="F27" s="16">
        <f>SUM(F22:F26)</f>
        <v>11100</v>
      </c>
      <c r="H27" s="16">
        <f>SUM(H22:H26)</f>
        <v>4580</v>
      </c>
      <c r="J27" s="16">
        <f>SUM(J22:J26)</f>
        <v>6600</v>
      </c>
      <c r="K27" s="16"/>
      <c r="L27" s="70"/>
    </row>
    <row r="28" spans="1:12" ht="12.75">
      <c r="A28" s="76"/>
      <c r="B28" s="16"/>
      <c r="D28" s="16"/>
      <c r="F28" s="16"/>
      <c r="H28" s="16"/>
      <c r="J28" s="16"/>
      <c r="K28" s="16"/>
      <c r="L28" s="70"/>
    </row>
    <row r="29" spans="1:12" ht="12.75">
      <c r="A29" s="76"/>
      <c r="D29" s="7"/>
      <c r="F29" s="7"/>
      <c r="H29" s="7"/>
      <c r="J29" s="7"/>
      <c r="K29" s="7"/>
      <c r="L29" s="70"/>
    </row>
    <row r="30" spans="1:12" ht="12.75">
      <c r="A30" s="76" t="s">
        <v>126</v>
      </c>
      <c r="B30" s="77">
        <f>SUM(B11+B18+B27)</f>
        <v>64400</v>
      </c>
      <c r="D30" s="77">
        <f>SUM(D11+D18+D27)</f>
        <v>54938.22</v>
      </c>
      <c r="F30" s="77">
        <f>SUM(F11+F18+F27)</f>
        <v>50600</v>
      </c>
      <c r="H30" s="77">
        <f>SUM(H11+H18+H27)</f>
        <v>36038</v>
      </c>
      <c r="J30" s="77">
        <f>SUM(J11+J18+J27)</f>
        <v>45600</v>
      </c>
      <c r="K30" s="44"/>
      <c r="L30" s="70">
        <f>J30/F30-1</f>
        <v>-0.09881422924901184</v>
      </c>
    </row>
    <row r="31" spans="1:12" ht="12.75">
      <c r="A31" s="76"/>
      <c r="B31" s="92"/>
      <c r="D31" s="92"/>
      <c r="F31" s="7"/>
      <c r="H31" s="7"/>
      <c r="J31" s="7"/>
      <c r="K31" s="7"/>
      <c r="L31" s="40"/>
    </row>
    <row r="32" spans="4:12" ht="12.75">
      <c r="D32" s="7"/>
      <c r="F32" s="7"/>
      <c r="H32" s="7"/>
      <c r="J32" s="7"/>
      <c r="K32" s="7"/>
      <c r="L32" s="40"/>
    </row>
    <row r="33" spans="8:12" ht="12.75">
      <c r="H33" s="7"/>
      <c r="J33" s="7"/>
      <c r="K33" s="7"/>
      <c r="L33" s="40"/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L19" sqref="L1:M16384"/>
    </sheetView>
  </sheetViews>
  <sheetFormatPr defaultColWidth="9.140625" defaultRowHeight="12.75"/>
  <cols>
    <col min="1" max="1" width="30.421875" style="0" customWidth="1"/>
    <col min="2" max="2" width="11.140625" style="7" customWidth="1"/>
    <col min="3" max="3" width="0.85546875" style="71" customWidth="1"/>
    <col min="4" max="4" width="11.140625" style="71" customWidth="1"/>
    <col min="5" max="5" width="0.85546875" style="71" customWidth="1"/>
    <col min="6" max="6" width="11.140625" style="71" customWidth="1"/>
    <col min="7" max="7" width="0.85546875" style="0" customWidth="1"/>
    <col min="8" max="8" width="11.140625" style="0" customWidth="1"/>
    <col min="9" max="9" width="0.85546875" style="0" customWidth="1"/>
    <col min="10" max="10" width="11.140625" style="0" customWidth="1"/>
    <col min="11" max="11" width="0.85546875" style="0" customWidth="1"/>
    <col min="12" max="12" width="12.28125" style="29" customWidth="1"/>
  </cols>
  <sheetData>
    <row r="1" spans="1:2" ht="18">
      <c r="A1" s="59" t="s">
        <v>127</v>
      </c>
      <c r="B1" s="60"/>
    </row>
    <row r="2" spans="1:12" s="93" customFormat="1" ht="12.75" customHeight="1">
      <c r="A2" s="90"/>
      <c r="B2" s="25">
        <v>2014</v>
      </c>
      <c r="C2"/>
      <c r="D2" s="29">
        <v>2014</v>
      </c>
      <c r="E2" s="57"/>
      <c r="F2" s="25">
        <v>2015</v>
      </c>
      <c r="G2"/>
      <c r="H2" s="29">
        <v>2015</v>
      </c>
      <c r="I2"/>
      <c r="J2" s="25"/>
      <c r="L2" s="2" t="s">
        <v>2</v>
      </c>
    </row>
    <row r="3" spans="2:12" s="94" customFormat="1" ht="13.5">
      <c r="B3" s="25" t="s">
        <v>1</v>
      </c>
      <c r="C3" s="61"/>
      <c r="D3" s="62" t="s">
        <v>40</v>
      </c>
      <c r="E3" s="25"/>
      <c r="F3" s="25" t="s">
        <v>1</v>
      </c>
      <c r="G3" s="61"/>
      <c r="H3" s="62" t="s">
        <v>40</v>
      </c>
      <c r="I3" s="61"/>
      <c r="J3" s="25">
        <v>2016</v>
      </c>
      <c r="K3" s="62"/>
      <c r="L3" s="9" t="s">
        <v>4</v>
      </c>
    </row>
    <row r="4" spans="1:6" ht="15">
      <c r="A4" s="64" t="s">
        <v>128</v>
      </c>
      <c r="B4"/>
      <c r="C4"/>
      <c r="D4"/>
      <c r="E4"/>
      <c r="F4"/>
    </row>
    <row r="5" spans="1:12" ht="12.75">
      <c r="A5" t="s">
        <v>129</v>
      </c>
      <c r="B5" s="10">
        <v>1500</v>
      </c>
      <c r="C5"/>
      <c r="D5" s="10">
        <v>1488.48</v>
      </c>
      <c r="E5"/>
      <c r="F5" s="10">
        <v>1500</v>
      </c>
      <c r="H5" s="10">
        <v>342</v>
      </c>
      <c r="J5" s="10">
        <v>1500</v>
      </c>
      <c r="K5" s="7"/>
      <c r="L5" s="70"/>
    </row>
    <row r="6" spans="1:12" ht="12.75">
      <c r="A6" s="12" t="s">
        <v>130</v>
      </c>
      <c r="B6" s="10">
        <v>500</v>
      </c>
      <c r="C6"/>
      <c r="D6" s="10">
        <v>185.44</v>
      </c>
      <c r="E6"/>
      <c r="F6" s="10">
        <v>300</v>
      </c>
      <c r="H6" s="10">
        <v>307</v>
      </c>
      <c r="J6" s="10">
        <v>350</v>
      </c>
      <c r="K6" s="7"/>
      <c r="L6" s="70"/>
    </row>
    <row r="7" spans="1:12" ht="12.75">
      <c r="A7" t="s">
        <v>131</v>
      </c>
      <c r="B7" s="10">
        <v>800</v>
      </c>
      <c r="C7"/>
      <c r="D7" s="10">
        <v>540.24</v>
      </c>
      <c r="E7"/>
      <c r="F7" s="10">
        <v>600</v>
      </c>
      <c r="H7" s="10">
        <v>621</v>
      </c>
      <c r="J7" s="10">
        <v>800</v>
      </c>
      <c r="K7" s="7"/>
      <c r="L7" s="70"/>
    </row>
    <row r="8" spans="1:12" ht="12.75">
      <c r="A8" t="s">
        <v>132</v>
      </c>
      <c r="B8" s="10">
        <v>2500</v>
      </c>
      <c r="C8"/>
      <c r="D8" s="10">
        <v>1526.28</v>
      </c>
      <c r="E8"/>
      <c r="F8" s="10">
        <v>2500</v>
      </c>
      <c r="H8" s="10">
        <v>2172</v>
      </c>
      <c r="J8" s="10">
        <v>2500</v>
      </c>
      <c r="K8" s="7"/>
      <c r="L8" s="70"/>
    </row>
    <row r="9" spans="1:12" ht="12.75">
      <c r="A9" t="s">
        <v>133</v>
      </c>
      <c r="B9" s="10">
        <v>200</v>
      </c>
      <c r="C9"/>
      <c r="D9" s="10">
        <v>860.51</v>
      </c>
      <c r="E9"/>
      <c r="F9" s="10">
        <v>0</v>
      </c>
      <c r="H9" s="10">
        <v>0</v>
      </c>
      <c r="J9" s="10">
        <v>0</v>
      </c>
      <c r="K9" s="7"/>
      <c r="L9" s="70"/>
    </row>
    <row r="10" spans="1:12" ht="12.75">
      <c r="A10" s="76" t="s">
        <v>106</v>
      </c>
      <c r="B10" s="16">
        <f>SUM(B5:B9)</f>
        <v>5500</v>
      </c>
      <c r="C10"/>
      <c r="D10" s="16">
        <f>SUM(D5:D9)</f>
        <v>4600.95</v>
      </c>
      <c r="E10"/>
      <c r="F10" s="16">
        <f>SUM(F5:F9)</f>
        <v>4900</v>
      </c>
      <c r="H10" s="16">
        <f>SUM(H5:H9)</f>
        <v>3442</v>
      </c>
      <c r="J10" s="16">
        <f>SUM(J5:J9)</f>
        <v>5150</v>
      </c>
      <c r="K10" s="16"/>
      <c r="L10" s="70"/>
    </row>
    <row r="11" spans="2:12" s="140" customFormat="1" ht="11.25">
      <c r="B11" s="141"/>
      <c r="D11" s="141"/>
      <c r="F11" s="141"/>
      <c r="H11" s="141"/>
      <c r="J11" s="141"/>
      <c r="K11" s="141"/>
      <c r="L11" s="142"/>
    </row>
    <row r="12" spans="1:12" ht="15">
      <c r="A12" s="64" t="s">
        <v>134</v>
      </c>
      <c r="C12"/>
      <c r="D12" s="7"/>
      <c r="E12"/>
      <c r="F12" s="7"/>
      <c r="H12" s="7"/>
      <c r="J12" s="7"/>
      <c r="K12" s="7"/>
      <c r="L12" s="70"/>
    </row>
    <row r="13" spans="1:12" ht="12.75">
      <c r="A13" t="s">
        <v>135</v>
      </c>
      <c r="B13" s="10">
        <v>0</v>
      </c>
      <c r="C13"/>
      <c r="D13" s="10">
        <v>0</v>
      </c>
      <c r="E13"/>
      <c r="F13" s="10">
        <v>0</v>
      </c>
      <c r="H13" s="10">
        <v>0</v>
      </c>
      <c r="J13" s="10">
        <v>0</v>
      </c>
      <c r="K13" s="7"/>
      <c r="L13" s="70"/>
    </row>
    <row r="14" spans="1:12" ht="12.75">
      <c r="A14" s="12" t="s">
        <v>136</v>
      </c>
      <c r="B14" s="10">
        <v>500</v>
      </c>
      <c r="C14"/>
      <c r="D14" s="10">
        <v>85.5</v>
      </c>
      <c r="E14"/>
      <c r="F14" s="10">
        <v>100</v>
      </c>
      <c r="H14" s="10">
        <v>460</v>
      </c>
      <c r="J14" s="10">
        <v>500</v>
      </c>
      <c r="K14" s="7"/>
      <c r="L14" s="70"/>
    </row>
    <row r="15" spans="1:12" ht="12.75">
      <c r="A15" t="s">
        <v>137</v>
      </c>
      <c r="B15" s="10">
        <v>0</v>
      </c>
      <c r="C15"/>
      <c r="D15" s="10">
        <v>0</v>
      </c>
      <c r="E15"/>
      <c r="F15" s="10">
        <v>0</v>
      </c>
      <c r="H15" s="10">
        <v>0</v>
      </c>
      <c r="J15" s="10">
        <v>1000</v>
      </c>
      <c r="K15" s="7"/>
      <c r="L15" s="70"/>
    </row>
    <row r="16" spans="1:12" s="14" customFormat="1" ht="12.75">
      <c r="A16" s="12" t="s">
        <v>138</v>
      </c>
      <c r="B16" s="10">
        <v>0</v>
      </c>
      <c r="D16" s="10">
        <v>0</v>
      </c>
      <c r="F16" s="10">
        <v>5000</v>
      </c>
      <c r="H16" s="10">
        <v>4541</v>
      </c>
      <c r="J16" s="10">
        <v>0</v>
      </c>
      <c r="K16" s="7"/>
      <c r="L16" s="70"/>
    </row>
    <row r="17" spans="1:12" ht="12.75">
      <c r="A17" s="76" t="s">
        <v>106</v>
      </c>
      <c r="B17" s="16">
        <f>SUM(B13:B16)</f>
        <v>500</v>
      </c>
      <c r="C17"/>
      <c r="D17" s="16">
        <f>SUM(D13:D16)</f>
        <v>85.5</v>
      </c>
      <c r="E17"/>
      <c r="F17" s="16">
        <f>SUM(F13:F16)</f>
        <v>5100</v>
      </c>
      <c r="H17" s="16">
        <f>SUM(H13:H16)</f>
        <v>5001</v>
      </c>
      <c r="J17" s="16">
        <f>SUM(J13:J16)</f>
        <v>1500</v>
      </c>
      <c r="K17" s="16"/>
      <c r="L17" s="70"/>
    </row>
    <row r="18" spans="2:12" s="140" customFormat="1" ht="11.25">
      <c r="B18" s="141"/>
      <c r="D18" s="141"/>
      <c r="F18" s="141"/>
      <c r="H18" s="141"/>
      <c r="J18" s="141"/>
      <c r="K18" s="141"/>
      <c r="L18" s="142"/>
    </row>
    <row r="19" spans="1:12" ht="15">
      <c r="A19" s="64" t="s">
        <v>139</v>
      </c>
      <c r="C19"/>
      <c r="D19" s="7"/>
      <c r="E19"/>
      <c r="F19" s="7"/>
      <c r="H19" s="7"/>
      <c r="J19" s="7"/>
      <c r="K19" s="7"/>
      <c r="L19" s="70"/>
    </row>
    <row r="20" spans="1:12" ht="12.75">
      <c r="A20" t="s">
        <v>140</v>
      </c>
      <c r="B20" s="10">
        <v>500</v>
      </c>
      <c r="C20"/>
      <c r="D20" s="10">
        <v>150</v>
      </c>
      <c r="E20"/>
      <c r="F20" s="10">
        <v>500</v>
      </c>
      <c r="H20" s="10">
        <v>450</v>
      </c>
      <c r="J20" s="10">
        <v>500</v>
      </c>
      <c r="K20" s="7"/>
      <c r="L20" s="70"/>
    </row>
    <row r="21" spans="1:12" ht="12.75">
      <c r="A21" s="12" t="s">
        <v>141</v>
      </c>
      <c r="B21" s="10">
        <v>400</v>
      </c>
      <c r="C21"/>
      <c r="D21" s="10">
        <v>300</v>
      </c>
      <c r="E21"/>
      <c r="F21" s="10">
        <v>300</v>
      </c>
      <c r="H21" s="10">
        <v>260</v>
      </c>
      <c r="J21" s="10">
        <v>300</v>
      </c>
      <c r="K21" s="7"/>
      <c r="L21" s="70"/>
    </row>
    <row r="22" spans="1:12" ht="12.75">
      <c r="A22" s="12" t="s">
        <v>142</v>
      </c>
      <c r="B22" s="10">
        <v>0</v>
      </c>
      <c r="C22"/>
      <c r="D22" s="10">
        <v>0</v>
      </c>
      <c r="E22"/>
      <c r="F22" s="10">
        <v>0</v>
      </c>
      <c r="H22" s="10">
        <v>0</v>
      </c>
      <c r="J22" s="10">
        <v>0</v>
      </c>
      <c r="K22" s="7"/>
      <c r="L22" s="70"/>
    </row>
    <row r="23" spans="1:12" ht="12.75">
      <c r="A23" s="76" t="s">
        <v>106</v>
      </c>
      <c r="B23" s="16">
        <f>SUM(B20:B22)</f>
        <v>900</v>
      </c>
      <c r="C23"/>
      <c r="D23" s="16">
        <f>SUM(D20:D22)</f>
        <v>450</v>
      </c>
      <c r="E23"/>
      <c r="F23" s="16">
        <f>SUM(F20:F22)</f>
        <v>800</v>
      </c>
      <c r="H23" s="16">
        <f>SUM(H20:H22)</f>
        <v>710</v>
      </c>
      <c r="J23" s="16">
        <f>SUM(J20:J22)</f>
        <v>800</v>
      </c>
      <c r="K23" s="16"/>
      <c r="L23" s="70"/>
    </row>
    <row r="24" spans="1:12" s="140" customFormat="1" ht="11.25">
      <c r="A24" s="143"/>
      <c r="B24" s="141"/>
      <c r="D24" s="141"/>
      <c r="F24" s="141"/>
      <c r="H24" s="141"/>
      <c r="J24" s="141"/>
      <c r="K24" s="141"/>
      <c r="L24" s="142"/>
    </row>
    <row r="25" spans="1:12" ht="15">
      <c r="A25" s="64" t="s">
        <v>143</v>
      </c>
      <c r="C25"/>
      <c r="D25" s="7"/>
      <c r="E25"/>
      <c r="F25" s="7"/>
      <c r="H25" s="7"/>
      <c r="J25" s="7"/>
      <c r="K25" s="7"/>
      <c r="L25" s="70"/>
    </row>
    <row r="26" spans="1:12" ht="12.75">
      <c r="A26" s="1" t="s">
        <v>144</v>
      </c>
      <c r="B26" s="10">
        <v>8000</v>
      </c>
      <c r="C26"/>
      <c r="D26" s="10">
        <v>10000</v>
      </c>
      <c r="E26"/>
      <c r="F26" s="10">
        <v>6000</v>
      </c>
      <c r="H26" s="10">
        <v>6000</v>
      </c>
      <c r="J26" s="10">
        <v>6000</v>
      </c>
      <c r="K26" s="7"/>
      <c r="L26" s="70"/>
    </row>
    <row r="27" spans="1:12" ht="12.75">
      <c r="A27" s="1" t="s">
        <v>145</v>
      </c>
      <c r="B27" s="10">
        <v>500</v>
      </c>
      <c r="C27"/>
      <c r="D27" s="10">
        <v>1274.08</v>
      </c>
      <c r="E27"/>
      <c r="F27" s="10">
        <v>1000</v>
      </c>
      <c r="H27" s="10">
        <v>2142</v>
      </c>
      <c r="J27" s="10">
        <v>1000</v>
      </c>
      <c r="K27" s="7"/>
      <c r="L27" s="70"/>
    </row>
    <row r="28" spans="1:12" ht="12.75">
      <c r="A28" s="1" t="s">
        <v>146</v>
      </c>
      <c r="B28" s="10">
        <v>0</v>
      </c>
      <c r="C28"/>
      <c r="D28" s="10">
        <v>0</v>
      </c>
      <c r="E28"/>
      <c r="F28" s="10">
        <v>0</v>
      </c>
      <c r="H28" s="10">
        <v>0</v>
      </c>
      <c r="J28" s="10">
        <v>500</v>
      </c>
      <c r="K28" s="7"/>
      <c r="L28" s="70"/>
    </row>
    <row r="29" spans="1:12" ht="12.75">
      <c r="A29" s="76" t="s">
        <v>106</v>
      </c>
      <c r="B29" s="16">
        <f>SUM(B26:B28)</f>
        <v>8500</v>
      </c>
      <c r="C29"/>
      <c r="D29" s="16">
        <f>SUM(D26:D28)</f>
        <v>11274.08</v>
      </c>
      <c r="E29"/>
      <c r="F29" s="16">
        <f>SUM(F26:F28)</f>
        <v>7000</v>
      </c>
      <c r="H29" s="16">
        <f>SUM(H26:H28)</f>
        <v>8142</v>
      </c>
      <c r="J29" s="16">
        <f>SUM(J26:J28)</f>
        <v>7500</v>
      </c>
      <c r="K29" s="16"/>
      <c r="L29" s="70"/>
    </row>
    <row r="30" spans="1:12" s="140" customFormat="1" ht="11.25">
      <c r="A30" s="143"/>
      <c r="B30" s="141"/>
      <c r="D30" s="141"/>
      <c r="F30" s="141"/>
      <c r="H30" s="141"/>
      <c r="J30" s="141"/>
      <c r="K30" s="141"/>
      <c r="L30" s="142"/>
    </row>
    <row r="31" spans="1:12" ht="15">
      <c r="A31" s="64" t="s">
        <v>147</v>
      </c>
      <c r="C31"/>
      <c r="D31" s="7"/>
      <c r="E31"/>
      <c r="F31" s="7"/>
      <c r="H31" s="7"/>
      <c r="J31" s="7"/>
      <c r="K31" s="7"/>
      <c r="L31" s="70"/>
    </row>
    <row r="32" spans="1:12" s="12" customFormat="1" ht="12.75">
      <c r="A32" s="1" t="s">
        <v>148</v>
      </c>
      <c r="B32" s="10">
        <v>3000</v>
      </c>
      <c r="D32" s="10">
        <v>3386.7</v>
      </c>
      <c r="F32" s="10">
        <v>3500</v>
      </c>
      <c r="H32" s="10">
        <v>2620</v>
      </c>
      <c r="J32" s="10">
        <v>3000</v>
      </c>
      <c r="K32" s="7"/>
      <c r="L32" s="70"/>
    </row>
    <row r="33" spans="1:12" s="12" customFormat="1" ht="12.75">
      <c r="A33" s="1" t="s">
        <v>68</v>
      </c>
      <c r="B33" s="10">
        <v>1000</v>
      </c>
      <c r="D33" s="10">
        <v>1028.24</v>
      </c>
      <c r="F33" s="10">
        <v>1000</v>
      </c>
      <c r="H33" s="10">
        <v>1017</v>
      </c>
      <c r="J33" s="10">
        <v>1000</v>
      </c>
      <c r="K33" s="7"/>
      <c r="L33" s="70"/>
    </row>
    <row r="34" spans="1:12" s="12" customFormat="1" ht="12.75">
      <c r="A34" s="1" t="s">
        <v>149</v>
      </c>
      <c r="B34" s="10">
        <v>500</v>
      </c>
      <c r="D34" s="10">
        <v>200</v>
      </c>
      <c r="F34" s="10">
        <v>300</v>
      </c>
      <c r="H34" s="10">
        <v>484</v>
      </c>
      <c r="J34" s="10">
        <v>500</v>
      </c>
      <c r="K34" s="7"/>
      <c r="L34" s="70"/>
    </row>
    <row r="35" spans="1:12" s="12" customFormat="1" ht="12.75">
      <c r="A35" s="76" t="s">
        <v>106</v>
      </c>
      <c r="B35" s="16">
        <f>SUM(B32:B34)</f>
        <v>4500</v>
      </c>
      <c r="D35" s="16">
        <f>SUM(D32:D34)</f>
        <v>4614.94</v>
      </c>
      <c r="F35" s="16">
        <f>SUM(F32:F34)</f>
        <v>4800</v>
      </c>
      <c r="H35" s="16">
        <f>SUM(H32:H34)</f>
        <v>4121</v>
      </c>
      <c r="J35" s="16">
        <f>SUM(J32:J34)</f>
        <v>4500</v>
      </c>
      <c r="K35" s="16"/>
      <c r="L35" s="70"/>
    </row>
    <row r="36" spans="1:12" s="140" customFormat="1" ht="11.25">
      <c r="A36" s="144"/>
      <c r="B36" s="141"/>
      <c r="D36" s="141"/>
      <c r="F36" s="141"/>
      <c r="H36" s="141"/>
      <c r="J36" s="141"/>
      <c r="K36" s="141"/>
      <c r="L36" s="142"/>
    </row>
    <row r="37" spans="1:12" s="12" customFormat="1" ht="15">
      <c r="A37" s="64" t="s">
        <v>150</v>
      </c>
      <c r="B37" s="7"/>
      <c r="D37" s="7"/>
      <c r="F37" s="7"/>
      <c r="H37" s="7"/>
      <c r="J37" s="7"/>
      <c r="K37" s="7"/>
      <c r="L37" s="70"/>
    </row>
    <row r="38" spans="1:12" s="12" customFormat="1" ht="12.75">
      <c r="A38" s="1" t="s">
        <v>151</v>
      </c>
      <c r="B38" s="10">
        <v>300</v>
      </c>
      <c r="D38" s="10">
        <v>300</v>
      </c>
      <c r="F38" s="10">
        <v>300</v>
      </c>
      <c r="H38" s="10">
        <v>300</v>
      </c>
      <c r="J38" s="10">
        <v>300</v>
      </c>
      <c r="K38" s="7"/>
      <c r="L38" s="70"/>
    </row>
    <row r="39" spans="1:12" s="14" customFormat="1" ht="12.75">
      <c r="A39" s="76" t="s">
        <v>106</v>
      </c>
      <c r="B39" s="16">
        <f>SUM(B38)</f>
        <v>300</v>
      </c>
      <c r="D39" s="16">
        <f>SUM(D38)</f>
        <v>300</v>
      </c>
      <c r="F39" s="16">
        <f>SUM(F38)</f>
        <v>300</v>
      </c>
      <c r="H39" s="16">
        <f>SUM(H38)</f>
        <v>300</v>
      </c>
      <c r="J39" s="16">
        <f>SUM(J38)</f>
        <v>300</v>
      </c>
      <c r="K39" s="16"/>
      <c r="L39" s="70"/>
    </row>
    <row r="40" spans="1:12" s="14" customFormat="1" ht="12.75">
      <c r="A40" s="76"/>
      <c r="B40" s="16"/>
      <c r="D40" s="16"/>
      <c r="F40" s="16"/>
      <c r="H40" s="16"/>
      <c r="J40" s="16"/>
      <c r="K40" s="16"/>
      <c r="L40" s="70"/>
    </row>
    <row r="41" spans="1:12" ht="12.75">
      <c r="A41" s="76" t="s">
        <v>152</v>
      </c>
      <c r="B41" s="77">
        <f>SUM(B10+B17+B23+B29+B35+B39)</f>
        <v>20200</v>
      </c>
      <c r="C41"/>
      <c r="D41" s="77">
        <f>SUM(D10+D17+D23+D29+D35+D39)</f>
        <v>21325.469999999998</v>
      </c>
      <c r="E41"/>
      <c r="F41" s="77">
        <f>SUM(F10+F17+F23+F29+F35+F39)</f>
        <v>22900</v>
      </c>
      <c r="H41" s="77">
        <f>SUM(H10+H17+H23+H29+H35+H39)</f>
        <v>21716</v>
      </c>
      <c r="J41" s="77">
        <f>SUM(J10+J17+J23+J29+J35+J39)</f>
        <v>19750</v>
      </c>
      <c r="K41" s="44"/>
      <c r="L41" s="70">
        <f>J41/F41-1</f>
        <v>-0.13755458515283847</v>
      </c>
    </row>
    <row r="43" spans="8:12" ht="12.75">
      <c r="H43" s="7"/>
      <c r="J43" s="7"/>
      <c r="K43" s="7"/>
      <c r="L43" s="70"/>
    </row>
    <row r="44" ht="12.75">
      <c r="H44" s="7"/>
    </row>
    <row r="45" ht="12.75">
      <c r="H45" s="7"/>
    </row>
  </sheetData>
  <sheetProtection selectLockedCells="1" selectUnlockedCells="1"/>
  <printOptions horizontalCentered="1"/>
  <pageMargins left="0.5" right="0.5" top="0.5" bottom="0.5" header="0.5118055555555555" footer="0.5"/>
  <pageSetup firstPageNumber="7" useFirstPageNumber="1" horizontalDpi="300" verticalDpi="300" orientation="landscape" r:id="rId1"/>
  <headerFooter alignWithMargins="0"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" sqref="L1:M16384"/>
    </sheetView>
  </sheetViews>
  <sheetFormatPr defaultColWidth="9.140625" defaultRowHeight="12.75"/>
  <cols>
    <col min="1" max="1" width="24.421875" style="0" customWidth="1"/>
    <col min="2" max="2" width="10.140625" style="0" customWidth="1"/>
    <col min="3" max="3" width="0.85546875" style="0" customWidth="1"/>
    <col min="4" max="4" width="10.140625" style="0" customWidth="1"/>
    <col min="5" max="5" width="0.85546875" style="0" customWidth="1"/>
    <col min="6" max="6" width="11.140625" style="0" customWidth="1"/>
    <col min="7" max="7" width="0.85546875" style="23" customWidth="1"/>
    <col min="8" max="8" width="10.140625" style="23" customWidth="1"/>
    <col min="9" max="9" width="0.85546875" style="23" customWidth="1"/>
    <col min="10" max="10" width="11.140625" style="23" customWidth="1"/>
    <col min="11" max="11" width="0.85546875" style="23" customWidth="1"/>
    <col min="12" max="12" width="9.8515625" style="0" customWidth="1"/>
  </cols>
  <sheetData>
    <row r="1" spans="1:2" ht="18">
      <c r="A1" s="59" t="s">
        <v>153</v>
      </c>
      <c r="B1" s="60"/>
    </row>
    <row r="2" spans="1:2" ht="18">
      <c r="A2" s="59"/>
      <c r="B2" s="60"/>
    </row>
    <row r="3" spans="1:12" ht="12.75" customHeight="1">
      <c r="A3" s="90"/>
      <c r="B3" s="25">
        <v>2014</v>
      </c>
      <c r="D3" s="29">
        <v>2014</v>
      </c>
      <c r="E3" s="57"/>
      <c r="F3" s="25">
        <v>2015</v>
      </c>
      <c r="G3"/>
      <c r="H3" s="29">
        <v>2015</v>
      </c>
      <c r="I3"/>
      <c r="J3" s="25"/>
      <c r="L3" s="2" t="s">
        <v>2</v>
      </c>
    </row>
    <row r="4" spans="2:12" ht="13.5">
      <c r="B4" s="25" t="s">
        <v>1</v>
      </c>
      <c r="C4" s="61"/>
      <c r="D4" s="62" t="s">
        <v>40</v>
      </c>
      <c r="E4" s="25"/>
      <c r="F4" s="25" t="s">
        <v>1</v>
      </c>
      <c r="G4" s="61"/>
      <c r="H4" s="62" t="s">
        <v>40</v>
      </c>
      <c r="I4" s="61"/>
      <c r="J4" s="25">
        <v>2016</v>
      </c>
      <c r="K4" s="55"/>
      <c r="L4" s="9" t="s">
        <v>4</v>
      </c>
    </row>
    <row r="5" spans="1:4" ht="15">
      <c r="A5" s="64" t="s">
        <v>154</v>
      </c>
      <c r="C5" s="23"/>
      <c r="D5" s="23"/>
    </row>
    <row r="6" spans="1:12" ht="12">
      <c r="A6" t="s">
        <v>155</v>
      </c>
      <c r="B6" s="65">
        <v>0</v>
      </c>
      <c r="C6" s="66"/>
      <c r="D6" s="65">
        <v>0</v>
      </c>
      <c r="F6" s="65">
        <v>5000</v>
      </c>
      <c r="G6" s="66"/>
      <c r="H6" s="65">
        <v>1276</v>
      </c>
      <c r="I6" s="66"/>
      <c r="J6" s="65">
        <v>3000</v>
      </c>
      <c r="K6" s="66"/>
      <c r="L6" s="96"/>
    </row>
    <row r="7" spans="1:12" ht="12">
      <c r="A7" t="s">
        <v>156</v>
      </c>
      <c r="B7" s="74">
        <v>0</v>
      </c>
      <c r="C7" s="66"/>
      <c r="D7" s="74">
        <v>4500</v>
      </c>
      <c r="F7" s="74">
        <v>5000</v>
      </c>
      <c r="G7" s="66"/>
      <c r="H7" s="74">
        <v>1574</v>
      </c>
      <c r="I7" s="66"/>
      <c r="J7" s="74">
        <v>5000</v>
      </c>
      <c r="K7" s="66"/>
      <c r="L7" s="96"/>
    </row>
    <row r="8" spans="1:12" ht="12">
      <c r="A8" t="s">
        <v>157</v>
      </c>
      <c r="B8" s="74">
        <v>0</v>
      </c>
      <c r="C8" s="66"/>
      <c r="D8" s="74">
        <v>0</v>
      </c>
      <c r="F8" s="74">
        <v>0</v>
      </c>
      <c r="G8" s="66"/>
      <c r="H8" s="74">
        <v>0</v>
      </c>
      <c r="I8" s="66"/>
      <c r="J8" s="74">
        <v>0</v>
      </c>
      <c r="K8" s="66"/>
      <c r="L8" s="96"/>
    </row>
    <row r="9" spans="1:12" ht="12">
      <c r="A9" t="s">
        <v>158</v>
      </c>
      <c r="B9" s="74">
        <v>0</v>
      </c>
      <c r="C9" s="66"/>
      <c r="D9" s="74">
        <v>0</v>
      </c>
      <c r="F9" s="74">
        <v>0</v>
      </c>
      <c r="G9" s="66"/>
      <c r="H9" s="74">
        <v>1000</v>
      </c>
      <c r="I9" s="66"/>
      <c r="J9" s="74">
        <v>1000</v>
      </c>
      <c r="K9" s="66"/>
      <c r="L9" s="96"/>
    </row>
    <row r="10" spans="1:12" ht="12">
      <c r="A10" s="12" t="s">
        <v>159</v>
      </c>
      <c r="B10" s="74">
        <v>0</v>
      </c>
      <c r="C10" s="66"/>
      <c r="D10" s="74">
        <v>0</v>
      </c>
      <c r="F10" s="74">
        <v>0</v>
      </c>
      <c r="G10" s="66"/>
      <c r="H10" s="74">
        <v>81</v>
      </c>
      <c r="I10" s="66"/>
      <c r="J10" s="74">
        <v>100</v>
      </c>
      <c r="K10" s="66"/>
      <c r="L10" s="96"/>
    </row>
    <row r="11" spans="1:12" ht="12.75">
      <c r="A11" s="76" t="s">
        <v>106</v>
      </c>
      <c r="B11" s="68">
        <v>0</v>
      </c>
      <c r="C11" s="69"/>
      <c r="D11" s="68">
        <v>0</v>
      </c>
      <c r="F11" s="68">
        <f>SUM(F6:F10)</f>
        <v>10000</v>
      </c>
      <c r="G11" s="69"/>
      <c r="H11" s="68">
        <f>SUM(H6:H10)</f>
        <v>3931</v>
      </c>
      <c r="I11" s="69"/>
      <c r="J11" s="68">
        <f>SUM(J6:J10)</f>
        <v>9100</v>
      </c>
      <c r="K11" s="68"/>
      <c r="L11" s="96"/>
    </row>
    <row r="12" spans="2:12" ht="12">
      <c r="B12" s="53"/>
      <c r="D12" s="53"/>
      <c r="H12"/>
      <c r="J12"/>
      <c r="K12"/>
      <c r="L12" s="96"/>
    </row>
    <row r="13" spans="2:12" ht="12">
      <c r="B13" s="7"/>
      <c r="D13" s="7"/>
      <c r="H13"/>
      <c r="J13"/>
      <c r="K13"/>
      <c r="L13" s="96"/>
    </row>
    <row r="14" spans="2:12" ht="12">
      <c r="B14" s="7"/>
      <c r="D14" s="7"/>
      <c r="H14"/>
      <c r="J14"/>
      <c r="K14"/>
      <c r="L14" s="96"/>
    </row>
    <row r="15" spans="2:12" ht="12">
      <c r="B15" s="7"/>
      <c r="D15" s="7"/>
      <c r="H15"/>
      <c r="J15"/>
      <c r="K15"/>
      <c r="L15" s="96"/>
    </row>
    <row r="16" spans="1:12" ht="12.75">
      <c r="A16" s="76" t="s">
        <v>152</v>
      </c>
      <c r="B16" s="77">
        <f>SUM(B11)</f>
        <v>0</v>
      </c>
      <c r="D16" s="77">
        <f>SUM(D11)</f>
        <v>0</v>
      </c>
      <c r="F16" s="77">
        <f>SUM(F11)</f>
        <v>10000</v>
      </c>
      <c r="G16" s="44"/>
      <c r="H16" s="77">
        <f>SUM(H11)</f>
        <v>3931</v>
      </c>
      <c r="I16" s="44"/>
      <c r="J16" s="77">
        <f>SUM(J11)</f>
        <v>9100</v>
      </c>
      <c r="K16" s="44"/>
      <c r="L16" s="70">
        <f>J16/F16-1</f>
        <v>-0.08999999999999997</v>
      </c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5.57421875" style="0" customWidth="1"/>
    <col min="2" max="2" width="11.140625" style="7" customWidth="1"/>
    <col min="3" max="3" width="0.85546875" style="0" customWidth="1"/>
    <col min="4" max="4" width="11.140625" style="0" customWidth="1"/>
    <col min="5" max="5" width="0.85546875" style="0" customWidth="1"/>
    <col min="6" max="6" width="11.140625" style="0" customWidth="1"/>
    <col min="7" max="7" width="0.85546875" style="0" customWidth="1"/>
    <col min="8" max="8" width="11.140625" style="0" customWidth="1"/>
    <col min="9" max="9" width="0.85546875" style="0" customWidth="1"/>
    <col min="10" max="10" width="11.140625" style="0" customWidth="1"/>
    <col min="11" max="11" width="0.85546875" style="0" customWidth="1"/>
    <col min="12" max="12" width="9.57421875" style="0" customWidth="1"/>
  </cols>
  <sheetData>
    <row r="1" spans="1:2" ht="18">
      <c r="A1" s="59" t="s">
        <v>160</v>
      </c>
      <c r="B1" s="60"/>
    </row>
    <row r="2" spans="1:12" ht="12.75" customHeight="1">
      <c r="A2" s="64"/>
      <c r="B2" s="25">
        <v>2014</v>
      </c>
      <c r="D2" s="29">
        <v>2014</v>
      </c>
      <c r="E2" s="57"/>
      <c r="F2" s="25">
        <v>2015</v>
      </c>
      <c r="H2" s="29">
        <v>2015</v>
      </c>
      <c r="J2" s="25"/>
      <c r="L2" s="2" t="s">
        <v>2</v>
      </c>
    </row>
    <row r="3" spans="1:12" ht="13.5">
      <c r="A3" s="14"/>
      <c r="B3" s="25" t="s">
        <v>1</v>
      </c>
      <c r="C3" s="61"/>
      <c r="D3" s="62" t="s">
        <v>40</v>
      </c>
      <c r="E3" s="25"/>
      <c r="F3" s="25" t="s">
        <v>1</v>
      </c>
      <c r="G3" s="61"/>
      <c r="H3" s="62" t="s">
        <v>40</v>
      </c>
      <c r="I3" s="61"/>
      <c r="J3" s="25">
        <v>2016</v>
      </c>
      <c r="K3" s="54"/>
      <c r="L3" s="9" t="s">
        <v>4</v>
      </c>
    </row>
    <row r="4" spans="1:2" ht="13.5">
      <c r="A4" s="97" t="s">
        <v>161</v>
      </c>
      <c r="B4"/>
    </row>
    <row r="5" spans="1:12" ht="12">
      <c r="A5" t="s">
        <v>154</v>
      </c>
      <c r="B5" s="65">
        <v>5000</v>
      </c>
      <c r="C5" s="66"/>
      <c r="D5" s="65">
        <v>4500</v>
      </c>
      <c r="E5" s="66"/>
      <c r="F5" s="65">
        <v>0</v>
      </c>
      <c r="G5" s="66"/>
      <c r="H5" s="65">
        <v>0</v>
      </c>
      <c r="I5" s="66"/>
      <c r="J5" s="65">
        <v>5000</v>
      </c>
      <c r="K5" s="66"/>
      <c r="L5" s="96"/>
    </row>
    <row r="6" spans="1:12" ht="12">
      <c r="A6" t="s">
        <v>162</v>
      </c>
      <c r="B6" s="65">
        <v>0</v>
      </c>
      <c r="C6" s="66"/>
      <c r="D6" s="65">
        <v>0</v>
      </c>
      <c r="E6" s="66"/>
      <c r="F6" s="65">
        <v>1000</v>
      </c>
      <c r="G6" s="66"/>
      <c r="H6" s="65">
        <v>310</v>
      </c>
      <c r="I6" s="66"/>
      <c r="J6" s="65">
        <v>0</v>
      </c>
      <c r="K6" s="66"/>
      <c r="L6" s="96"/>
    </row>
    <row r="7" spans="1:12" ht="12">
      <c r="A7" t="s">
        <v>163</v>
      </c>
      <c r="B7" s="65">
        <v>0</v>
      </c>
      <c r="C7" s="66"/>
      <c r="D7" s="65">
        <v>0</v>
      </c>
      <c r="E7" s="66"/>
      <c r="F7" s="65">
        <v>0</v>
      </c>
      <c r="G7" s="66"/>
      <c r="H7" s="65">
        <v>2346</v>
      </c>
      <c r="I7" s="66"/>
      <c r="J7" s="65">
        <v>0</v>
      </c>
      <c r="K7" s="66"/>
      <c r="L7" s="96"/>
    </row>
    <row r="8" spans="2:12" ht="12.75">
      <c r="B8" s="68">
        <f>SUM(B5:B7)</f>
        <v>5000</v>
      </c>
      <c r="C8" s="68"/>
      <c r="D8" s="68">
        <f>SUM(D5:D7)</f>
        <v>4500</v>
      </c>
      <c r="E8" s="68"/>
      <c r="F8" s="68">
        <f>SUM(F5:F7)</f>
        <v>1000</v>
      </c>
      <c r="G8" s="68"/>
      <c r="H8" s="68">
        <f>SUM(H5:H7)</f>
        <v>2656</v>
      </c>
      <c r="I8" s="68"/>
      <c r="J8" s="68">
        <f>SUM(J5:J7)</f>
        <v>5000</v>
      </c>
      <c r="K8" s="68"/>
      <c r="L8" s="96"/>
    </row>
    <row r="9" spans="2:12" ht="12">
      <c r="B9" s="71"/>
      <c r="C9" s="71"/>
      <c r="D9" s="71"/>
      <c r="E9" s="71"/>
      <c r="F9" s="71"/>
      <c r="G9" s="71"/>
      <c r="H9" s="71"/>
      <c r="I9" s="71"/>
      <c r="J9" s="71"/>
      <c r="K9" s="71"/>
      <c r="L9" s="96"/>
    </row>
    <row r="10" spans="1:12" ht="13.5">
      <c r="A10" s="97" t="s">
        <v>164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96"/>
    </row>
    <row r="11" spans="1:12" ht="12">
      <c r="A11" t="s">
        <v>165</v>
      </c>
      <c r="B11" s="65">
        <v>2463</v>
      </c>
      <c r="C11" s="66"/>
      <c r="D11" s="65">
        <v>0</v>
      </c>
      <c r="E11" s="66"/>
      <c r="F11" s="65">
        <v>0</v>
      </c>
      <c r="G11" s="66"/>
      <c r="H11" s="65">
        <v>0</v>
      </c>
      <c r="I11" s="66"/>
      <c r="J11" s="65">
        <v>3000</v>
      </c>
      <c r="K11" s="66"/>
      <c r="L11" s="96"/>
    </row>
    <row r="12" spans="1:12" ht="12">
      <c r="A12" s="12" t="s">
        <v>166</v>
      </c>
      <c r="B12" s="74">
        <v>0</v>
      </c>
      <c r="C12" s="66"/>
      <c r="D12" s="74">
        <v>0</v>
      </c>
      <c r="E12" s="66"/>
      <c r="F12" s="74">
        <v>0</v>
      </c>
      <c r="G12" s="66"/>
      <c r="H12" s="74">
        <v>0</v>
      </c>
      <c r="I12" s="66"/>
      <c r="J12" s="74"/>
      <c r="K12" s="66"/>
      <c r="L12" s="96"/>
    </row>
    <row r="13" spans="1:12" ht="12">
      <c r="A13" t="s">
        <v>163</v>
      </c>
      <c r="B13" s="74">
        <v>10000</v>
      </c>
      <c r="C13" s="66"/>
      <c r="D13" s="74">
        <v>0</v>
      </c>
      <c r="E13" s="66"/>
      <c r="F13" s="74">
        <v>0</v>
      </c>
      <c r="G13" s="66"/>
      <c r="H13" s="74">
        <v>0</v>
      </c>
      <c r="I13" s="66"/>
      <c r="J13" s="74">
        <v>20000</v>
      </c>
      <c r="K13" s="66"/>
      <c r="L13" s="96"/>
    </row>
    <row r="14" spans="1:12" ht="12">
      <c r="A14" s="12" t="s">
        <v>139</v>
      </c>
      <c r="B14" s="74">
        <v>0</v>
      </c>
      <c r="C14" s="66"/>
      <c r="D14" s="74">
        <v>0</v>
      </c>
      <c r="E14" s="66"/>
      <c r="F14" s="74">
        <v>0</v>
      </c>
      <c r="G14" s="66"/>
      <c r="H14" s="74">
        <v>0</v>
      </c>
      <c r="I14" s="66"/>
      <c r="J14" s="74"/>
      <c r="K14" s="66"/>
      <c r="L14" s="96"/>
    </row>
    <row r="15" spans="1:12" ht="12.75">
      <c r="A15" s="76"/>
      <c r="B15" s="68">
        <f>SUM(B11:B14)</f>
        <v>12463</v>
      </c>
      <c r="C15" s="68"/>
      <c r="D15" s="68">
        <f>SUM(D11:D14)</f>
        <v>0</v>
      </c>
      <c r="E15" s="68"/>
      <c r="F15" s="68">
        <f>SUM(F11:F14)</f>
        <v>0</v>
      </c>
      <c r="G15" s="68"/>
      <c r="H15" s="68">
        <f>SUM(H11:H14)</f>
        <v>0</v>
      </c>
      <c r="I15" s="68"/>
      <c r="J15" s="68">
        <f>SUM(J11:J14)</f>
        <v>23000</v>
      </c>
      <c r="K15" s="68"/>
      <c r="L15" s="96"/>
    </row>
    <row r="16" spans="2:12" ht="1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96"/>
    </row>
    <row r="17" spans="1:12" ht="13.5">
      <c r="A17" s="97" t="s">
        <v>167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96"/>
    </row>
    <row r="18" spans="1:12" ht="12">
      <c r="A18" s="12" t="s">
        <v>168</v>
      </c>
      <c r="B18" s="65">
        <v>0</v>
      </c>
      <c r="C18" s="66"/>
      <c r="D18" s="65">
        <v>0</v>
      </c>
      <c r="E18" s="66"/>
      <c r="F18" s="65">
        <v>0</v>
      </c>
      <c r="G18" s="66"/>
      <c r="H18" s="65">
        <v>0</v>
      </c>
      <c r="I18" s="66"/>
      <c r="J18" s="65">
        <v>0</v>
      </c>
      <c r="K18" s="66"/>
      <c r="L18" s="96"/>
    </row>
    <row r="19" spans="1:12" ht="12">
      <c r="A19" s="12" t="s">
        <v>169</v>
      </c>
      <c r="B19" s="65">
        <v>0</v>
      </c>
      <c r="C19" s="66"/>
      <c r="D19" s="65">
        <v>0</v>
      </c>
      <c r="E19" s="66"/>
      <c r="F19" s="65">
        <v>0</v>
      </c>
      <c r="G19" s="66"/>
      <c r="H19" s="65">
        <v>0</v>
      </c>
      <c r="I19" s="66"/>
      <c r="J19" s="65">
        <v>0</v>
      </c>
      <c r="K19" s="66"/>
      <c r="L19" s="96"/>
    </row>
    <row r="20" spans="1:12" ht="12">
      <c r="A20" s="12" t="s">
        <v>170</v>
      </c>
      <c r="B20" s="74">
        <v>1000</v>
      </c>
      <c r="C20" s="66"/>
      <c r="D20" s="74">
        <v>0</v>
      </c>
      <c r="E20" s="66"/>
      <c r="F20" s="74">
        <v>0</v>
      </c>
      <c r="G20" s="66"/>
      <c r="H20" s="74">
        <v>0</v>
      </c>
      <c r="I20" s="66"/>
      <c r="J20" s="74">
        <v>0</v>
      </c>
      <c r="K20" s="66"/>
      <c r="L20" s="96"/>
    </row>
    <row r="21" spans="1:12" ht="12.75">
      <c r="A21" s="76"/>
      <c r="B21" s="68">
        <f>SUM(B18:B20)</f>
        <v>1000</v>
      </c>
      <c r="C21" s="71"/>
      <c r="D21" s="68">
        <f>SUM(D18:D20)</f>
        <v>0</v>
      </c>
      <c r="E21" s="71"/>
      <c r="F21" s="68">
        <f>SUM(F18:F20)</f>
        <v>0</v>
      </c>
      <c r="G21" s="71"/>
      <c r="H21" s="68">
        <f>SUM(H18:H20)</f>
        <v>0</v>
      </c>
      <c r="I21" s="71"/>
      <c r="J21" s="68">
        <f>SUM(J18:J20)</f>
        <v>0</v>
      </c>
      <c r="K21" s="68"/>
      <c r="L21" s="96"/>
    </row>
    <row r="22" spans="2:12" ht="1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96"/>
    </row>
    <row r="23" spans="1:12" ht="13.5">
      <c r="A23" s="97" t="s">
        <v>171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96"/>
    </row>
    <row r="24" spans="1:12" ht="12">
      <c r="A24" s="12" t="s">
        <v>172</v>
      </c>
      <c r="B24" s="65">
        <v>0</v>
      </c>
      <c r="C24" s="66"/>
      <c r="D24" s="65">
        <v>0</v>
      </c>
      <c r="E24" s="66"/>
      <c r="F24" s="65">
        <v>0</v>
      </c>
      <c r="G24" s="66"/>
      <c r="H24" s="65">
        <v>0</v>
      </c>
      <c r="I24" s="66"/>
      <c r="J24" s="65">
        <v>0</v>
      </c>
      <c r="K24" s="66"/>
      <c r="L24" s="96"/>
    </row>
    <row r="25" spans="1:12" ht="12">
      <c r="A25" s="12" t="s">
        <v>173</v>
      </c>
      <c r="B25" s="74">
        <v>0</v>
      </c>
      <c r="C25" s="66"/>
      <c r="D25" s="74">
        <v>0</v>
      </c>
      <c r="E25" s="66"/>
      <c r="F25" s="74">
        <v>0</v>
      </c>
      <c r="G25" s="66"/>
      <c r="H25" s="74">
        <v>0</v>
      </c>
      <c r="I25" s="66"/>
      <c r="J25" s="74">
        <v>3000</v>
      </c>
      <c r="K25" s="66"/>
      <c r="L25" s="96"/>
    </row>
    <row r="26" spans="1:12" ht="12.75">
      <c r="A26" s="76"/>
      <c r="B26" s="68">
        <f>SUM(B24:B25)</f>
        <v>0</v>
      </c>
      <c r="C26" s="68"/>
      <c r="D26" s="68">
        <f>SUM(D24:D25)</f>
        <v>0</v>
      </c>
      <c r="E26" s="68"/>
      <c r="F26" s="68">
        <f>SUM(F24:F25)</f>
        <v>0</v>
      </c>
      <c r="G26" s="68"/>
      <c r="H26" s="68">
        <f>SUM(H24:H25)</f>
        <v>0</v>
      </c>
      <c r="I26" s="68"/>
      <c r="J26" s="68">
        <f>SUM(J24:J25)</f>
        <v>3000</v>
      </c>
      <c r="K26" s="68"/>
      <c r="L26" s="96"/>
    </row>
    <row r="27" spans="1:12" ht="12.75">
      <c r="A27" s="76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96"/>
    </row>
    <row r="28" spans="2:12" ht="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96"/>
    </row>
    <row r="29" spans="1:12" s="14" customFormat="1" ht="12.75">
      <c r="A29" s="76" t="s">
        <v>174</v>
      </c>
      <c r="B29" s="48">
        <f>SUM(B8+B15+B21+B26)</f>
        <v>18463</v>
      </c>
      <c r="C29" s="16"/>
      <c r="D29" s="48">
        <f>SUM(D8+D15+D21+D26)</f>
        <v>4500</v>
      </c>
      <c r="E29" s="16"/>
      <c r="F29" s="48">
        <f>SUM(F8+F15+F21+F26)</f>
        <v>1000</v>
      </c>
      <c r="G29" s="16"/>
      <c r="H29" s="48">
        <f>SUM(H8+H15+H21+H26)</f>
        <v>2656</v>
      </c>
      <c r="I29" s="16"/>
      <c r="J29" s="48">
        <f>SUM(J8+J15+J21+J26)</f>
        <v>31000</v>
      </c>
      <c r="K29" s="16"/>
      <c r="L29" s="98">
        <f>J29/F29-1</f>
        <v>30</v>
      </c>
    </row>
    <row r="30" spans="2:12" ht="12">
      <c r="B30"/>
      <c r="L30" s="96"/>
    </row>
    <row r="31" spans="1:12" ht="15">
      <c r="A31" s="99" t="s">
        <v>57</v>
      </c>
      <c r="B31"/>
      <c r="L31" s="96"/>
    </row>
    <row r="32" spans="1:12" ht="12">
      <c r="A32" s="12" t="s">
        <v>175</v>
      </c>
      <c r="B32" s="10">
        <v>67200</v>
      </c>
      <c r="D32" s="65">
        <v>67200</v>
      </c>
      <c r="F32" s="10">
        <v>67200</v>
      </c>
      <c r="H32" s="65">
        <v>67200</v>
      </c>
      <c r="J32" s="10">
        <v>67200</v>
      </c>
      <c r="K32" s="7"/>
      <c r="L32" s="96"/>
    </row>
    <row r="33" spans="1:12" ht="12">
      <c r="A33" s="12" t="s">
        <v>176</v>
      </c>
      <c r="B33" s="85">
        <v>42000</v>
      </c>
      <c r="D33" s="85">
        <v>38074.14</v>
      </c>
      <c r="F33" s="85">
        <v>39000</v>
      </c>
      <c r="H33" s="85">
        <v>40920</v>
      </c>
      <c r="J33" s="85">
        <v>41000</v>
      </c>
      <c r="K33" s="78"/>
      <c r="L33" s="96"/>
    </row>
    <row r="34" spans="1:12" ht="12">
      <c r="A34" s="12" t="s">
        <v>177</v>
      </c>
      <c r="B34" s="85">
        <v>35000</v>
      </c>
      <c r="D34" s="85">
        <v>32605.22</v>
      </c>
      <c r="F34" s="85">
        <v>30891</v>
      </c>
      <c r="H34" s="85">
        <v>30891</v>
      </c>
      <c r="J34" s="85">
        <v>0</v>
      </c>
      <c r="K34" s="78"/>
      <c r="L34" s="96"/>
    </row>
    <row r="35" spans="1:12" ht="12.75">
      <c r="A35" s="76" t="s">
        <v>106</v>
      </c>
      <c r="B35" s="92">
        <f>SUM(B32:B34)</f>
        <v>144200</v>
      </c>
      <c r="D35" s="92">
        <f>SUM(D32:D34)</f>
        <v>137879.36</v>
      </c>
      <c r="F35" s="92">
        <f>SUM(F32:F34)</f>
        <v>137091</v>
      </c>
      <c r="H35" s="92">
        <f>SUM(H32:H34)</f>
        <v>139011</v>
      </c>
      <c r="J35" s="92">
        <f>SUM(J32:J34)</f>
        <v>108200</v>
      </c>
      <c r="K35" s="92"/>
      <c r="L35" s="98">
        <f>J35/F35-1</f>
        <v>-0.21074322895011344</v>
      </c>
    </row>
  </sheetData>
  <sheetProtection selectLockedCells="1" selectUnlockedCells="1"/>
  <printOptions horizontalCentered="1"/>
  <pageMargins left="0.25" right="0.25" top="1" bottom="0.5" header="0.5118055555555555" footer="0.5"/>
  <pageSetup horizontalDpi="300" verticalDpi="300" orientation="landscape" r:id="rId1"/>
  <headerFooter alignWithMargins="0"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selection activeCell="D32" sqref="D32"/>
    </sheetView>
  </sheetViews>
  <sheetFormatPr defaultColWidth="9.140625" defaultRowHeight="12.75"/>
  <cols>
    <col min="1" max="1" width="17.8515625" style="0" customWidth="1"/>
    <col min="2" max="2" width="15.8515625" style="7" customWidth="1"/>
    <col min="3" max="3" width="1.57421875" style="7" customWidth="1"/>
    <col min="10" max="10" width="13.28125" style="0" customWidth="1"/>
  </cols>
  <sheetData>
    <row r="1" spans="1:3" ht="19.5">
      <c r="A1" s="100" t="s">
        <v>178</v>
      </c>
      <c r="B1" s="10"/>
      <c r="C1" s="101"/>
    </row>
    <row r="2" ht="12">
      <c r="H2" s="102" t="s">
        <v>179</v>
      </c>
    </row>
    <row r="3" ht="18">
      <c r="A3" s="103" t="s">
        <v>180</v>
      </c>
    </row>
    <row r="4" spans="1:4" s="4" customFormat="1" ht="17.25">
      <c r="A4" s="104"/>
      <c r="B4" s="95">
        <v>1300</v>
      </c>
      <c r="C4" s="95"/>
      <c r="D4" s="4" t="s">
        <v>181</v>
      </c>
    </row>
    <row r="5" spans="1:4" s="4" customFormat="1" ht="17.25">
      <c r="A5" s="104"/>
      <c r="B5" s="95">
        <v>350</v>
      </c>
      <c r="C5" s="95"/>
      <c r="D5" s="4" t="s">
        <v>182</v>
      </c>
    </row>
    <row r="6" spans="1:4" s="4" customFormat="1" ht="17.25">
      <c r="A6" s="104"/>
      <c r="B6" s="95">
        <v>500</v>
      </c>
      <c r="C6" s="95"/>
      <c r="D6" s="4" t="s">
        <v>183</v>
      </c>
    </row>
    <row r="7" spans="1:4" s="4" customFormat="1" ht="17.25">
      <c r="A7" s="104"/>
      <c r="B7" s="95">
        <v>5000</v>
      </c>
      <c r="C7" s="95"/>
      <c r="D7" s="4" t="s">
        <v>184</v>
      </c>
    </row>
    <row r="8" spans="1:4" s="4" customFormat="1" ht="17.25">
      <c r="A8" s="104"/>
      <c r="B8" s="95">
        <v>1000</v>
      </c>
      <c r="C8" s="95"/>
      <c r="D8" s="4" t="s">
        <v>185</v>
      </c>
    </row>
    <row r="9" spans="1:4" s="4" customFormat="1" ht="17.25">
      <c r="A9" s="104"/>
      <c r="B9" s="95">
        <v>1200</v>
      </c>
      <c r="C9" s="95"/>
      <c r="D9" s="4" t="s">
        <v>186</v>
      </c>
    </row>
    <row r="10" spans="1:4" s="4" customFormat="1" ht="17.25">
      <c r="A10" s="104"/>
      <c r="B10" s="95">
        <v>1200</v>
      </c>
      <c r="C10" s="95"/>
      <c r="D10" s="4" t="s">
        <v>187</v>
      </c>
    </row>
    <row r="11" spans="1:4" s="4" customFormat="1" ht="17.25">
      <c r="A11" s="104"/>
      <c r="B11" s="95">
        <v>1100</v>
      </c>
      <c r="C11" s="95"/>
      <c r="D11" s="4" t="s">
        <v>188</v>
      </c>
    </row>
    <row r="12" spans="1:4" s="4" customFormat="1" ht="17.25">
      <c r="A12" s="104"/>
      <c r="B12" s="105">
        <v>2000</v>
      </c>
      <c r="C12" s="95"/>
      <c r="D12" s="4" t="s">
        <v>189</v>
      </c>
    </row>
    <row r="13" spans="1:11" s="4" customFormat="1" ht="17.25">
      <c r="A13" s="104"/>
      <c r="B13" s="106">
        <f>SUM(B4:B12)</f>
        <v>13650</v>
      </c>
      <c r="J13" s="95"/>
      <c r="K13" s="95"/>
    </row>
    <row r="14" spans="1:11" s="4" customFormat="1" ht="17.25">
      <c r="A14" s="104"/>
      <c r="B14" s="106"/>
      <c r="J14" s="95"/>
      <c r="K14" s="95"/>
    </row>
    <row r="15" spans="1:12" ht="18">
      <c r="A15" s="103" t="s">
        <v>190</v>
      </c>
      <c r="J15" s="95"/>
      <c r="K15" s="95"/>
      <c r="L15" s="4"/>
    </row>
    <row r="16" spans="1:12" ht="17.25">
      <c r="A16" s="104"/>
      <c r="B16" s="95">
        <v>5000</v>
      </c>
      <c r="C16" s="95"/>
      <c r="D16" s="4" t="s">
        <v>191</v>
      </c>
      <c r="J16" s="95"/>
      <c r="K16" s="95"/>
      <c r="L16" s="4"/>
    </row>
    <row r="17" spans="1:4" ht="17.25">
      <c r="A17" s="104"/>
      <c r="B17" s="95">
        <v>600</v>
      </c>
      <c r="C17" s="95"/>
      <c r="D17" s="4" t="s">
        <v>192</v>
      </c>
    </row>
    <row r="18" spans="1:4" ht="17.25">
      <c r="A18" s="104"/>
      <c r="B18" s="95">
        <v>2500</v>
      </c>
      <c r="C18" s="95"/>
      <c r="D18" s="4" t="s">
        <v>193</v>
      </c>
    </row>
    <row r="19" spans="1:4" ht="17.25">
      <c r="A19" s="104"/>
      <c r="B19" s="105">
        <v>2000</v>
      </c>
      <c r="C19" s="95"/>
      <c r="D19" s="4" t="s">
        <v>194</v>
      </c>
    </row>
    <row r="20" spans="1:2" ht="17.25">
      <c r="A20" s="104"/>
      <c r="B20" s="107">
        <f>SUM(B16:B19)</f>
        <v>10100</v>
      </c>
    </row>
    <row r="21" ht="17.25">
      <c r="A21" s="104"/>
    </row>
    <row r="22" ht="18">
      <c r="A22" s="103" t="s">
        <v>163</v>
      </c>
    </row>
    <row r="23" spans="1:4" ht="17.25">
      <c r="A23" s="104"/>
      <c r="B23" s="105">
        <v>10000</v>
      </c>
      <c r="C23" s="95"/>
      <c r="D23" s="4" t="s">
        <v>195</v>
      </c>
    </row>
    <row r="24" spans="1:2" ht="17.25">
      <c r="A24" s="104"/>
      <c r="B24" s="107">
        <f>SUM(B23:B23)</f>
        <v>10000</v>
      </c>
    </row>
    <row r="25" ht="17.25">
      <c r="A25" s="104"/>
    </row>
    <row r="26" ht="18">
      <c r="A26" s="108" t="s">
        <v>196</v>
      </c>
    </row>
    <row r="27" spans="1:4" ht="17.25">
      <c r="A27" s="104"/>
      <c r="B27" s="95">
        <v>9000</v>
      </c>
      <c r="C27" s="95"/>
      <c r="D27" s="4" t="s">
        <v>197</v>
      </c>
    </row>
    <row r="28" spans="1:4" ht="17.25">
      <c r="A28" s="104"/>
      <c r="B28" s="105">
        <v>8000</v>
      </c>
      <c r="C28" s="95"/>
      <c r="D28" s="4" t="s">
        <v>198</v>
      </c>
    </row>
    <row r="29" spans="1:4" ht="17.25">
      <c r="A29" s="104"/>
      <c r="B29" s="107">
        <f>SUM(B27:B28)</f>
        <v>17000</v>
      </c>
      <c r="C29" s="95"/>
      <c r="D29" s="4"/>
    </row>
    <row r="33" ht="18">
      <c r="B33" s="109">
        <f>SUM(B13+B20+B24+B29)</f>
        <v>50750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J11" sqref="J11"/>
    </sheetView>
  </sheetViews>
  <sheetFormatPr defaultColWidth="9.140625" defaultRowHeight="12.75"/>
  <cols>
    <col min="3" max="3" width="12.140625" style="0" bestFit="1" customWidth="1"/>
    <col min="6" max="6" width="12.140625" style="0" bestFit="1" customWidth="1"/>
    <col min="8" max="8" width="12.57421875" style="0" bestFit="1" customWidth="1"/>
    <col min="10" max="10" width="13.8515625" style="0" customWidth="1"/>
  </cols>
  <sheetData>
    <row r="1" spans="1:10" ht="12.75">
      <c r="A1" s="110" t="s">
        <v>200</v>
      </c>
      <c r="B1" s="18"/>
      <c r="C1" s="18"/>
      <c r="D1" s="18"/>
      <c r="E1" s="18"/>
      <c r="F1" s="111"/>
      <c r="G1" s="112"/>
      <c r="H1" s="111"/>
      <c r="I1" s="111"/>
      <c r="J1" s="111"/>
    </row>
    <row r="2" spans="1:10" ht="12.75">
      <c r="A2" s="1" t="s">
        <v>215</v>
      </c>
      <c r="B2" s="18"/>
      <c r="C2" s="18"/>
      <c r="D2" s="18"/>
      <c r="E2" s="18"/>
      <c r="F2" s="111"/>
      <c r="G2" s="112"/>
      <c r="H2" s="111"/>
      <c r="I2" s="111"/>
      <c r="J2" s="111"/>
    </row>
    <row r="3" spans="1:10" ht="12">
      <c r="A3" s="110" t="s">
        <v>201</v>
      </c>
      <c r="B3" s="110"/>
      <c r="C3" s="110"/>
      <c r="D3" s="110"/>
      <c r="E3" s="110"/>
      <c r="F3" s="113"/>
      <c r="G3" s="114"/>
      <c r="H3" s="113"/>
      <c r="I3" s="113"/>
      <c r="J3" s="113"/>
    </row>
    <row r="4" spans="1:10" ht="12">
      <c r="A4" s="110" t="s">
        <v>202</v>
      </c>
      <c r="B4" s="110"/>
      <c r="C4" s="110"/>
      <c r="D4" s="110"/>
      <c r="E4" s="115"/>
      <c r="F4" s="113"/>
      <c r="G4" s="114"/>
      <c r="H4" s="113"/>
      <c r="I4" s="113"/>
      <c r="J4" s="113"/>
    </row>
    <row r="5" spans="1:10" ht="12">
      <c r="A5" s="110"/>
      <c r="B5" s="110"/>
      <c r="C5" s="110"/>
      <c r="D5" s="110"/>
      <c r="E5" s="115"/>
      <c r="F5" s="113"/>
      <c r="G5" s="114"/>
      <c r="H5" s="113"/>
      <c r="I5" s="113"/>
      <c r="J5" s="113"/>
    </row>
    <row r="6" spans="1:10" ht="12">
      <c r="A6" s="116"/>
      <c r="B6" s="116"/>
      <c r="C6" s="116"/>
      <c r="D6" s="116"/>
      <c r="E6" s="116"/>
      <c r="F6" s="117"/>
      <c r="G6" s="118"/>
      <c r="H6" s="117"/>
      <c r="I6" s="119" t="s">
        <v>203</v>
      </c>
      <c r="J6" s="117"/>
    </row>
    <row r="7" spans="6:10" ht="12.75">
      <c r="F7" s="120"/>
      <c r="G7" s="121"/>
      <c r="H7" s="120"/>
      <c r="I7" s="29" t="s">
        <v>2</v>
      </c>
      <c r="J7" s="120"/>
    </row>
    <row r="8" spans="1:10" ht="15">
      <c r="A8" s="4"/>
      <c r="B8" s="4"/>
      <c r="C8" s="4"/>
      <c r="D8" s="4"/>
      <c r="E8" s="4"/>
      <c r="F8" s="122">
        <v>2015</v>
      </c>
      <c r="G8" s="123"/>
      <c r="H8" s="122" t="s">
        <v>204</v>
      </c>
      <c r="I8" s="124" t="s">
        <v>4</v>
      </c>
      <c r="J8" s="4"/>
    </row>
    <row r="9" spans="6:10" ht="12">
      <c r="F9" s="120"/>
      <c r="G9" s="121"/>
      <c r="H9" s="120"/>
      <c r="J9" s="120"/>
    </row>
    <row r="10" spans="1:10" ht="13.5">
      <c r="A10" s="8" t="s">
        <v>3</v>
      </c>
      <c r="B10" s="8"/>
      <c r="C10" s="8"/>
      <c r="E10" s="7"/>
      <c r="G10" s="7"/>
      <c r="H10" s="7"/>
      <c r="I10" s="3"/>
      <c r="J10" s="120"/>
    </row>
    <row r="11" spans="2:10" ht="12">
      <c r="B11" t="s">
        <v>5</v>
      </c>
      <c r="E11" s="7"/>
      <c r="G11" s="7"/>
      <c r="H11" s="7"/>
      <c r="J11" s="120"/>
    </row>
    <row r="12" spans="2:10" ht="12">
      <c r="B12" t="s">
        <v>6</v>
      </c>
      <c r="F12" s="10">
        <v>117744</v>
      </c>
      <c r="G12" s="121"/>
      <c r="H12" s="10">
        <v>119000</v>
      </c>
      <c r="I12" s="11"/>
      <c r="J12" s="120"/>
    </row>
    <row r="13" spans="2:10" ht="12">
      <c r="B13" t="s">
        <v>7</v>
      </c>
      <c r="F13" s="10">
        <v>4500</v>
      </c>
      <c r="G13" s="121"/>
      <c r="H13" s="10">
        <v>4500</v>
      </c>
      <c r="I13" s="11"/>
      <c r="J13" s="120"/>
    </row>
    <row r="14" spans="2:10" ht="12">
      <c r="B14" t="s">
        <v>8</v>
      </c>
      <c r="F14" s="10">
        <v>155320</v>
      </c>
      <c r="G14" s="121"/>
      <c r="H14" s="10">
        <v>155249</v>
      </c>
      <c r="I14" s="11"/>
      <c r="J14" s="120"/>
    </row>
    <row r="15" spans="2:10" ht="12">
      <c r="B15" s="12" t="s">
        <v>9</v>
      </c>
      <c r="F15" s="10">
        <v>3777</v>
      </c>
      <c r="G15" s="121"/>
      <c r="H15" s="10">
        <v>0</v>
      </c>
      <c r="I15" s="11"/>
      <c r="J15" s="120"/>
    </row>
    <row r="16" spans="2:10" ht="12">
      <c r="B16" t="s">
        <v>10</v>
      </c>
      <c r="F16" s="10">
        <v>21000</v>
      </c>
      <c r="G16" s="121"/>
      <c r="H16" s="10">
        <v>19195</v>
      </c>
      <c r="I16" s="11"/>
      <c r="J16" s="120"/>
    </row>
    <row r="17" spans="2:10" ht="12">
      <c r="B17" t="s">
        <v>11</v>
      </c>
      <c r="F17" s="10">
        <v>1100</v>
      </c>
      <c r="G17" s="121"/>
      <c r="H17" s="10">
        <v>1100</v>
      </c>
      <c r="I17" s="11"/>
      <c r="J17" s="120"/>
    </row>
    <row r="18" spans="2:10" ht="12">
      <c r="B18" t="s">
        <v>12</v>
      </c>
      <c r="D18" s="13"/>
      <c r="F18" s="10">
        <v>4500</v>
      </c>
      <c r="G18" s="121"/>
      <c r="H18" s="10">
        <v>5000</v>
      </c>
      <c r="I18" s="11"/>
      <c r="J18" s="120"/>
    </row>
    <row r="19" spans="2:10" ht="12">
      <c r="B19" s="12" t="s">
        <v>13</v>
      </c>
      <c r="D19" s="13"/>
      <c r="F19" s="10">
        <v>67200</v>
      </c>
      <c r="G19" s="121"/>
      <c r="H19" s="10">
        <v>67200</v>
      </c>
      <c r="I19" s="11"/>
      <c r="J19" s="120"/>
    </row>
    <row r="20" spans="2:10" ht="12">
      <c r="B20" t="s">
        <v>14</v>
      </c>
      <c r="F20" s="10">
        <v>30105</v>
      </c>
      <c r="G20" s="121"/>
      <c r="H20" s="10">
        <v>38972</v>
      </c>
      <c r="I20" s="11"/>
      <c r="J20" s="120"/>
    </row>
    <row r="21" spans="2:10" ht="13.5" thickBot="1">
      <c r="B21" s="14" t="s">
        <v>15</v>
      </c>
      <c r="F21" s="15">
        <f>SUM(F12:F20)</f>
        <v>405246</v>
      </c>
      <c r="G21" s="121"/>
      <c r="H21" s="15">
        <f>SUM(H12:H20)</f>
        <v>410216</v>
      </c>
      <c r="I21" s="17">
        <f>H21/F21-1</f>
        <v>0.01226415559931504</v>
      </c>
      <c r="J21" s="120"/>
    </row>
    <row r="22" spans="5:10" ht="12.75" thickTop="1">
      <c r="E22" s="7"/>
      <c r="G22" s="7"/>
      <c r="H22" s="7"/>
      <c r="J22" s="120"/>
    </row>
    <row r="23" spans="1:10" ht="12.75">
      <c r="A23" s="8"/>
      <c r="B23" s="8"/>
      <c r="E23" s="7"/>
      <c r="G23" s="7"/>
      <c r="H23" s="7"/>
      <c r="J23" s="120"/>
    </row>
    <row r="24" spans="1:10" ht="13.5">
      <c r="A24" s="8" t="s">
        <v>16</v>
      </c>
      <c r="B24" s="8"/>
      <c r="E24" s="6"/>
      <c r="G24" s="6"/>
      <c r="H24" s="6"/>
      <c r="J24" s="120"/>
    </row>
    <row r="25" spans="2:10" ht="12">
      <c r="B25" s="1" t="s">
        <v>17</v>
      </c>
      <c r="C25" s="1"/>
      <c r="F25" s="10">
        <v>104720</v>
      </c>
      <c r="G25" s="121"/>
      <c r="H25" s="10">
        <v>121790</v>
      </c>
      <c r="I25" s="11"/>
      <c r="J25" s="120"/>
    </row>
    <row r="26" spans="2:10" ht="12">
      <c r="B26" s="1" t="s">
        <v>18</v>
      </c>
      <c r="C26" s="1"/>
      <c r="F26" s="10">
        <v>77216</v>
      </c>
      <c r="G26" s="121"/>
      <c r="H26" s="10">
        <v>74776</v>
      </c>
      <c r="I26" s="11"/>
      <c r="J26" s="120"/>
    </row>
    <row r="27" spans="2:10" ht="12">
      <c r="B27" s="1" t="s">
        <v>19</v>
      </c>
      <c r="C27" s="1"/>
      <c r="F27" s="10">
        <v>50600</v>
      </c>
      <c r="G27" s="121"/>
      <c r="H27" s="10">
        <v>45600</v>
      </c>
      <c r="I27" s="11"/>
      <c r="J27" s="120"/>
    </row>
    <row r="28" spans="2:10" ht="12">
      <c r="B28" s="1" t="s">
        <v>20</v>
      </c>
      <c r="C28" s="1"/>
      <c r="F28" s="10">
        <v>0</v>
      </c>
      <c r="G28" s="121"/>
      <c r="H28" s="10">
        <v>0</v>
      </c>
      <c r="I28" s="11"/>
      <c r="J28" s="120"/>
    </row>
    <row r="29" spans="2:10" ht="12">
      <c r="B29" s="1" t="s">
        <v>21</v>
      </c>
      <c r="C29" s="1"/>
      <c r="F29" s="10">
        <v>22900</v>
      </c>
      <c r="G29" s="121"/>
      <c r="H29" s="10">
        <v>19750</v>
      </c>
      <c r="I29" s="11"/>
      <c r="J29" s="120"/>
    </row>
    <row r="30" spans="2:10" ht="12">
      <c r="B30" s="1" t="s">
        <v>22</v>
      </c>
      <c r="C30" s="1"/>
      <c r="E30" s="116"/>
      <c r="F30" s="10">
        <v>10000</v>
      </c>
      <c r="G30" s="116"/>
      <c r="H30" s="10">
        <v>9100</v>
      </c>
      <c r="I30" s="11"/>
      <c r="J30" s="116"/>
    </row>
    <row r="31" spans="2:10" ht="12">
      <c r="B31" s="1" t="s">
        <v>23</v>
      </c>
      <c r="C31" s="1"/>
      <c r="E31" s="116"/>
      <c r="F31" s="10">
        <v>1000</v>
      </c>
      <c r="G31" s="116"/>
      <c r="H31" s="10">
        <v>31000</v>
      </c>
      <c r="I31" s="11"/>
      <c r="J31" s="116"/>
    </row>
    <row r="32" spans="2:10" ht="12">
      <c r="B32" s="1" t="s">
        <v>24</v>
      </c>
      <c r="C32" s="1"/>
      <c r="F32" s="10">
        <v>71610</v>
      </c>
      <c r="G32" s="121"/>
      <c r="H32" s="10">
        <v>41000</v>
      </c>
      <c r="I32" s="11"/>
      <c r="J32" s="120"/>
    </row>
    <row r="33" spans="2:10" ht="12">
      <c r="B33" s="1" t="s">
        <v>25</v>
      </c>
      <c r="C33" s="1"/>
      <c r="F33" s="10">
        <v>67200</v>
      </c>
      <c r="G33" s="121"/>
      <c r="H33" s="10">
        <v>67200</v>
      </c>
      <c r="I33" s="11"/>
      <c r="J33" s="120"/>
    </row>
    <row r="34" spans="2:10" ht="13.5" thickBot="1">
      <c r="B34" s="18" t="s">
        <v>26</v>
      </c>
      <c r="C34" s="18"/>
      <c r="F34" s="15">
        <f>SUM(F25:F33)</f>
        <v>405246</v>
      </c>
      <c r="G34" s="121"/>
      <c r="H34" s="15">
        <f>SUM(H25:H33)</f>
        <v>410216</v>
      </c>
      <c r="I34" s="17">
        <f>H34/F34-1</f>
        <v>0.01226415559931504</v>
      </c>
      <c r="J34" s="120"/>
    </row>
    <row r="35" spans="1:10" ht="13.5" thickTop="1">
      <c r="A35" s="50"/>
      <c r="B35" s="23"/>
      <c r="C35" s="23"/>
      <c r="D35" s="23"/>
      <c r="E35" s="22"/>
      <c r="F35" s="125"/>
      <c r="G35" s="125"/>
      <c r="H35" s="121"/>
      <c r="I35" s="121"/>
      <c r="J35" s="121"/>
    </row>
    <row r="36" spans="1:10" ht="12.75">
      <c r="A36" s="50"/>
      <c r="B36" s="50"/>
      <c r="C36" s="50"/>
      <c r="D36" s="50"/>
      <c r="E36" s="23"/>
      <c r="F36" s="121"/>
      <c r="G36" s="121"/>
      <c r="H36" s="121"/>
      <c r="I36" s="121"/>
      <c r="J36" s="121"/>
    </row>
    <row r="37" spans="1:10" ht="12">
      <c r="A37" s="126"/>
      <c r="B37" s="23"/>
      <c r="C37" s="127"/>
      <c r="D37" s="23"/>
      <c r="E37" s="23"/>
      <c r="F37" s="121"/>
      <c r="G37" s="121"/>
      <c r="H37" s="121"/>
      <c r="I37" s="121"/>
      <c r="J37" s="121"/>
    </row>
    <row r="38" spans="1:10" ht="12">
      <c r="A38" s="23"/>
      <c r="B38" s="127"/>
      <c r="C38" s="23"/>
      <c r="D38" s="23"/>
      <c r="E38" s="23"/>
      <c r="F38" s="121"/>
      <c r="G38" s="121"/>
      <c r="H38" s="121"/>
      <c r="I38" s="121"/>
      <c r="J38" s="121"/>
    </row>
    <row r="39" spans="1:10" ht="12.75">
      <c r="A39" s="23"/>
      <c r="B39" s="128" t="s">
        <v>205</v>
      </c>
      <c r="C39" s="50"/>
      <c r="D39" s="129"/>
      <c r="E39" s="127"/>
      <c r="F39" s="121"/>
      <c r="G39" s="121"/>
      <c r="H39" s="121"/>
      <c r="I39" s="121"/>
      <c r="J39" s="121"/>
    </row>
    <row r="40" spans="1:10" ht="12.75">
      <c r="A40" s="129"/>
      <c r="B40" s="23"/>
      <c r="C40" s="118"/>
      <c r="D40" s="130"/>
      <c r="E40" s="131"/>
      <c r="F40" s="125"/>
      <c r="G40" s="121"/>
      <c r="H40" s="121"/>
      <c r="I40" s="121"/>
      <c r="J40" s="121"/>
    </row>
    <row r="41" spans="1:10" ht="12.75">
      <c r="A41" s="129">
        <v>2010</v>
      </c>
      <c r="B41" s="23" t="s">
        <v>206</v>
      </c>
      <c r="C41" s="118">
        <v>89200</v>
      </c>
      <c r="D41" s="130" t="s">
        <v>207</v>
      </c>
      <c r="E41" s="131" t="s">
        <v>208</v>
      </c>
      <c r="F41" s="125"/>
      <c r="G41" s="121"/>
      <c r="H41" s="121"/>
      <c r="I41" s="121"/>
      <c r="J41" s="121"/>
    </row>
    <row r="42" spans="1:10" ht="12.75">
      <c r="A42" s="129">
        <v>2011</v>
      </c>
      <c r="B42" s="23" t="s">
        <v>206</v>
      </c>
      <c r="C42" s="118">
        <v>120773</v>
      </c>
      <c r="D42" s="130" t="s">
        <v>207</v>
      </c>
      <c r="E42" s="131" t="s">
        <v>209</v>
      </c>
      <c r="F42" s="125"/>
      <c r="G42" s="121"/>
      <c r="H42" s="121"/>
      <c r="I42" s="121"/>
      <c r="J42" s="121"/>
    </row>
    <row r="43" spans="1:10" ht="12.75">
      <c r="A43" s="129">
        <v>2012</v>
      </c>
      <c r="B43" s="23" t="s">
        <v>206</v>
      </c>
      <c r="C43" s="118">
        <v>115773</v>
      </c>
      <c r="D43" s="130" t="s">
        <v>207</v>
      </c>
      <c r="E43" s="131" t="s">
        <v>210</v>
      </c>
      <c r="F43" s="125"/>
      <c r="G43" s="125"/>
      <c r="H43" s="121"/>
      <c r="I43" s="121"/>
      <c r="J43" s="121"/>
    </row>
    <row r="44" spans="1:10" ht="12.75">
      <c r="A44" s="129">
        <v>2013</v>
      </c>
      <c r="B44" s="23" t="s">
        <v>206</v>
      </c>
      <c r="C44" s="118">
        <v>115773</v>
      </c>
      <c r="D44" s="130" t="s">
        <v>207</v>
      </c>
      <c r="E44" s="131" t="s">
        <v>210</v>
      </c>
      <c r="F44" s="125"/>
      <c r="G44" s="125"/>
      <c r="H44" s="121"/>
      <c r="I44" s="121"/>
      <c r="J44" s="121"/>
    </row>
    <row r="45" spans="1:10" ht="12.75">
      <c r="A45" s="132">
        <v>2014</v>
      </c>
      <c r="B45" s="133" t="s">
        <v>206</v>
      </c>
      <c r="C45" s="134">
        <v>115773</v>
      </c>
      <c r="D45" s="135" t="s">
        <v>207</v>
      </c>
      <c r="E45" s="136" t="s">
        <v>211</v>
      </c>
      <c r="F45" s="120"/>
      <c r="G45" s="137"/>
      <c r="H45" s="121"/>
      <c r="I45" s="23"/>
      <c r="J45" s="23"/>
    </row>
    <row r="46" spans="6:10" ht="12">
      <c r="F46" s="120"/>
      <c r="G46" s="23"/>
      <c r="H46" s="120"/>
      <c r="I46" s="120"/>
      <c r="J46" s="120"/>
    </row>
    <row r="47" spans="6:10" ht="12.75">
      <c r="F47" s="120"/>
      <c r="G47" s="121"/>
      <c r="H47" s="138"/>
      <c r="I47" s="120"/>
      <c r="J47" s="120"/>
    </row>
    <row r="48" spans="6:10" ht="12">
      <c r="F48" s="120"/>
      <c r="G48" s="118" t="s">
        <v>212</v>
      </c>
      <c r="H48" s="57"/>
      <c r="I48" s="120"/>
      <c r="J48" s="120"/>
    </row>
    <row r="49" spans="6:10" ht="12">
      <c r="F49" s="120"/>
      <c r="G49" s="139" t="s">
        <v>213</v>
      </c>
      <c r="H49" s="120"/>
      <c r="I49" s="120"/>
      <c r="J49" s="120"/>
    </row>
    <row r="50" spans="6:10" ht="12">
      <c r="F50" s="120"/>
      <c r="G50" s="121" t="s">
        <v>37</v>
      </c>
      <c r="H50" s="121"/>
      <c r="I50" s="120"/>
      <c r="J50" s="120"/>
    </row>
    <row r="51" spans="6:10" ht="12.75">
      <c r="F51" s="120"/>
      <c r="G51" s="125"/>
      <c r="H51" s="120"/>
      <c r="I51" s="120"/>
      <c r="J51" s="120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3"/>
  <sheetViews>
    <sheetView zoomScalePageLayoutView="0" workbookViewId="0" topLeftCell="A6">
      <pane xSplit="15870" topLeftCell="R1" activePane="topLeft" state="split"/>
      <selection pane="topLeft" activeCell="L24" sqref="L24"/>
      <selection pane="topRight" activeCell="R1" sqref="R1"/>
    </sheetView>
  </sheetViews>
  <sheetFormatPr defaultColWidth="9.140625" defaultRowHeight="12.75"/>
  <cols>
    <col min="4" max="4" width="9.8515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23" customWidth="1"/>
    <col min="9" max="9" width="12.28125" style="23" customWidth="1"/>
    <col min="10" max="10" width="0.85546875" style="23" customWidth="1"/>
    <col min="11" max="11" width="12.57421875" style="23" customWidth="1"/>
    <col min="12" max="12" width="9.8515625" style="0" customWidth="1"/>
  </cols>
  <sheetData>
    <row r="4" spans="5:11" ht="13.5">
      <c r="E4" s="2">
        <v>2015</v>
      </c>
      <c r="G4" s="2">
        <v>2016</v>
      </c>
      <c r="H4" s="3"/>
      <c r="I4" s="2"/>
      <c r="J4" s="3"/>
      <c r="K4" s="3"/>
    </row>
    <row r="5" spans="1:12" ht="15">
      <c r="A5" s="4"/>
      <c r="B5" s="4"/>
      <c r="C5" s="4"/>
      <c r="D5" s="4"/>
      <c r="E5" s="5" t="s">
        <v>1</v>
      </c>
      <c r="F5" s="4"/>
      <c r="G5" s="5" t="s">
        <v>1</v>
      </c>
      <c r="H5" s="6"/>
      <c r="I5" s="5" t="s">
        <v>38</v>
      </c>
      <c r="J5" s="6"/>
      <c r="K5" s="6"/>
      <c r="L5" s="36"/>
    </row>
    <row r="6" spans="5:11" ht="13.5">
      <c r="E6" s="7"/>
      <c r="G6" s="7"/>
      <c r="H6" s="7"/>
      <c r="I6" s="7"/>
      <c r="J6" s="7"/>
      <c r="K6" s="2" t="s">
        <v>2</v>
      </c>
    </row>
    <row r="7" spans="1:11" ht="13.5">
      <c r="A7" s="8" t="s">
        <v>3</v>
      </c>
      <c r="B7" s="8"/>
      <c r="C7" s="8"/>
      <c r="E7" s="7"/>
      <c r="G7" s="7"/>
      <c r="H7" s="7"/>
      <c r="I7" s="7"/>
      <c r="J7" s="7"/>
      <c r="K7" s="9" t="s">
        <v>4</v>
      </c>
    </row>
    <row r="8" spans="2:11" ht="12">
      <c r="B8" t="s">
        <v>5</v>
      </c>
      <c r="E8" s="7"/>
      <c r="G8" s="7"/>
      <c r="H8" s="7"/>
      <c r="I8" s="7"/>
      <c r="J8" s="7"/>
      <c r="K8"/>
    </row>
    <row r="9" spans="2:11" ht="12.75">
      <c r="B9" t="s">
        <v>6</v>
      </c>
      <c r="E9" s="10">
        <v>117744</v>
      </c>
      <c r="G9" s="10">
        <v>119000</v>
      </c>
      <c r="H9" s="7"/>
      <c r="I9" s="10">
        <v>-702</v>
      </c>
      <c r="J9" s="7"/>
      <c r="K9" s="17">
        <f>G9/E9-1</f>
        <v>0.010667210218779699</v>
      </c>
    </row>
    <row r="10" spans="2:11" ht="12">
      <c r="B10" t="s">
        <v>7</v>
      </c>
      <c r="E10" s="10">
        <v>4500</v>
      </c>
      <c r="G10" s="10">
        <v>4500</v>
      </c>
      <c r="H10" s="7"/>
      <c r="I10" s="10"/>
      <c r="J10" s="7"/>
      <c r="K10" s="11"/>
    </row>
    <row r="11" spans="2:11" ht="12">
      <c r="B11" t="s">
        <v>8</v>
      </c>
      <c r="E11" s="10">
        <v>155320</v>
      </c>
      <c r="G11" s="10">
        <v>155249</v>
      </c>
      <c r="H11" s="7"/>
      <c r="I11" s="10"/>
      <c r="J11" s="7"/>
      <c r="K11" s="11"/>
    </row>
    <row r="12" spans="2:11" ht="12">
      <c r="B12" s="12" t="s">
        <v>9</v>
      </c>
      <c r="E12" s="10">
        <v>3777</v>
      </c>
      <c r="G12" s="10">
        <v>0</v>
      </c>
      <c r="H12" s="7"/>
      <c r="I12" s="10"/>
      <c r="J12" s="7"/>
      <c r="K12" s="11"/>
    </row>
    <row r="13" spans="2:11" ht="12">
      <c r="B13" t="s">
        <v>10</v>
      </c>
      <c r="E13" s="10">
        <v>21000</v>
      </c>
      <c r="G13" s="10">
        <v>19195</v>
      </c>
      <c r="H13" s="7"/>
      <c r="I13" s="10"/>
      <c r="J13" s="7"/>
      <c r="K13" s="11"/>
    </row>
    <row r="14" spans="2:11" ht="12">
      <c r="B14" t="s">
        <v>11</v>
      </c>
      <c r="E14" s="10">
        <v>1100</v>
      </c>
      <c r="G14" s="10">
        <v>1100</v>
      </c>
      <c r="H14" s="7"/>
      <c r="I14" s="10"/>
      <c r="J14" s="7"/>
      <c r="K14" s="11"/>
    </row>
    <row r="15" spans="2:11" ht="12">
      <c r="B15" t="s">
        <v>12</v>
      </c>
      <c r="D15" s="13"/>
      <c r="E15" s="10">
        <v>4500</v>
      </c>
      <c r="G15" s="10">
        <v>5000</v>
      </c>
      <c r="H15" s="7"/>
      <c r="I15" s="10"/>
      <c r="J15" s="7"/>
      <c r="K15" s="11"/>
    </row>
    <row r="16" spans="2:11" ht="12">
      <c r="B16" s="12" t="s">
        <v>13</v>
      </c>
      <c r="D16" s="13"/>
      <c r="E16" s="10">
        <v>67200</v>
      </c>
      <c r="G16" s="10">
        <v>67200</v>
      </c>
      <c r="H16" s="7"/>
      <c r="I16" s="10"/>
      <c r="J16" s="7"/>
      <c r="K16" s="11"/>
    </row>
    <row r="17" spans="2:11" ht="12">
      <c r="B17" t="s">
        <v>14</v>
      </c>
      <c r="E17" s="10">
        <v>30105</v>
      </c>
      <c r="G17" s="10">
        <v>38972</v>
      </c>
      <c r="H17" s="7"/>
      <c r="I17" s="149">
        <v>13122</v>
      </c>
      <c r="J17" s="7"/>
      <c r="K17" s="11"/>
    </row>
    <row r="18" spans="2:11" ht="12.75">
      <c r="B18" s="14" t="s">
        <v>15</v>
      </c>
      <c r="E18" s="15">
        <f>SUM(E9:E17)</f>
        <v>405246</v>
      </c>
      <c r="G18" s="15">
        <f>SUM(G9:G17)</f>
        <v>410216</v>
      </c>
      <c r="H18" s="16"/>
      <c r="I18" s="16"/>
      <c r="J18" s="16"/>
      <c r="K18" s="17">
        <f>G18/E18-1</f>
        <v>0.01226415559931504</v>
      </c>
    </row>
    <row r="19" spans="5:11" ht="12">
      <c r="E19" s="7"/>
      <c r="G19" s="7"/>
      <c r="H19" s="7"/>
      <c r="I19" s="7"/>
      <c r="J19" s="7"/>
      <c r="K19"/>
    </row>
    <row r="20" spans="1:11" ht="12.75">
      <c r="A20" s="8"/>
      <c r="B20" s="8"/>
      <c r="E20" s="7"/>
      <c r="G20" s="7"/>
      <c r="H20" s="7"/>
      <c r="I20" s="7"/>
      <c r="J20" s="7"/>
      <c r="K20"/>
    </row>
    <row r="21" spans="1:11" ht="13.5">
      <c r="A21" s="8" t="s">
        <v>16</v>
      </c>
      <c r="B21" s="8"/>
      <c r="E21" s="6"/>
      <c r="G21" s="6"/>
      <c r="H21" s="6"/>
      <c r="I21" s="6"/>
      <c r="J21" s="6"/>
      <c r="K21"/>
    </row>
    <row r="22" spans="2:11" ht="12">
      <c r="B22" s="1" t="s">
        <v>17</v>
      </c>
      <c r="C22" s="1"/>
      <c r="E22" s="10">
        <v>104720</v>
      </c>
      <c r="G22" s="10">
        <v>121790</v>
      </c>
      <c r="H22" s="7"/>
      <c r="I22" s="10">
        <v>4920</v>
      </c>
      <c r="J22" s="7"/>
      <c r="K22" s="11"/>
    </row>
    <row r="23" spans="2:11" ht="12">
      <c r="B23" s="1" t="s">
        <v>18</v>
      </c>
      <c r="C23" s="1"/>
      <c r="E23" s="10">
        <v>77216</v>
      </c>
      <c r="G23" s="10">
        <v>74776</v>
      </c>
      <c r="H23" s="7"/>
      <c r="I23" s="10"/>
      <c r="J23" s="7"/>
      <c r="K23" s="11"/>
    </row>
    <row r="24" spans="2:11" ht="12">
      <c r="B24" s="1" t="s">
        <v>19</v>
      </c>
      <c r="C24" s="1"/>
      <c r="E24" s="10">
        <v>50600</v>
      </c>
      <c r="G24" s="10">
        <v>45600</v>
      </c>
      <c r="H24" s="7"/>
      <c r="I24" s="10">
        <v>-2000</v>
      </c>
      <c r="J24" s="7"/>
      <c r="K24" s="11"/>
    </row>
    <row r="25" spans="2:11" ht="12">
      <c r="B25" s="1" t="s">
        <v>20</v>
      </c>
      <c r="C25" s="1"/>
      <c r="E25" s="10">
        <v>0</v>
      </c>
      <c r="G25" s="10">
        <v>0</v>
      </c>
      <c r="H25" s="7"/>
      <c r="I25" s="10"/>
      <c r="J25" s="7"/>
      <c r="K25" s="11"/>
    </row>
    <row r="26" spans="2:11" ht="12">
      <c r="B26" s="1" t="s">
        <v>21</v>
      </c>
      <c r="C26" s="1"/>
      <c r="E26" s="10">
        <v>22900</v>
      </c>
      <c r="G26" s="10">
        <v>19750</v>
      </c>
      <c r="H26" s="7"/>
      <c r="I26" s="10">
        <v>-5500</v>
      </c>
      <c r="J26" s="7"/>
      <c r="K26" s="11"/>
    </row>
    <row r="27" spans="2:11" ht="12">
      <c r="B27" s="1" t="s">
        <v>22</v>
      </c>
      <c r="C27" s="1"/>
      <c r="E27" s="10">
        <v>10000</v>
      </c>
      <c r="F27" s="12"/>
      <c r="G27" s="10">
        <v>9100</v>
      </c>
      <c r="H27" s="7"/>
      <c r="I27" s="10"/>
      <c r="J27" s="7"/>
      <c r="K27" s="11"/>
    </row>
    <row r="28" spans="2:11" ht="12">
      <c r="B28" s="1" t="s">
        <v>23</v>
      </c>
      <c r="C28" s="1"/>
      <c r="E28" s="10">
        <v>1000</v>
      </c>
      <c r="F28" s="12"/>
      <c r="G28" s="10">
        <v>31000</v>
      </c>
      <c r="H28" s="7"/>
      <c r="I28" s="10">
        <v>16000</v>
      </c>
      <c r="J28" s="7"/>
      <c r="K28" s="11"/>
    </row>
    <row r="29" spans="2:11" ht="12">
      <c r="B29" s="1" t="s">
        <v>24</v>
      </c>
      <c r="C29" s="1"/>
      <c r="E29" s="10">
        <v>71610</v>
      </c>
      <c r="G29" s="10">
        <v>41000</v>
      </c>
      <c r="H29" s="7"/>
      <c r="I29" s="10">
        <v>-1000</v>
      </c>
      <c r="J29" s="7"/>
      <c r="K29" s="11"/>
    </row>
    <row r="30" spans="2:11" ht="12">
      <c r="B30" s="1" t="s">
        <v>25</v>
      </c>
      <c r="C30" s="1"/>
      <c r="E30" s="10">
        <v>67200</v>
      </c>
      <c r="G30" s="10">
        <v>67200</v>
      </c>
      <c r="H30" s="7"/>
      <c r="I30" s="149">
        <v>0</v>
      </c>
      <c r="J30" s="7"/>
      <c r="K30" s="11"/>
    </row>
    <row r="31" spans="2:11" ht="12.75">
      <c r="B31" s="18" t="s">
        <v>26</v>
      </c>
      <c r="C31" s="18"/>
      <c r="E31" s="15">
        <f>SUM(E22:E30)</f>
        <v>405246</v>
      </c>
      <c r="G31" s="15">
        <f>SUM(G22:G30)</f>
        <v>410216</v>
      </c>
      <c r="H31" s="16"/>
      <c r="I31" s="16"/>
      <c r="J31" s="16"/>
      <c r="K31" s="17">
        <f>G31/E31-1</f>
        <v>0.01226415559931504</v>
      </c>
    </row>
    <row r="32" spans="5:11" ht="12">
      <c r="E32" s="7"/>
      <c r="G32" s="7"/>
      <c r="H32" s="7"/>
      <c r="I32" s="7"/>
      <c r="J32" s="7"/>
      <c r="K32" s="7"/>
    </row>
    <row r="33" spans="5:11" ht="12">
      <c r="E33" s="7"/>
      <c r="G33" s="7"/>
      <c r="H33" s="7"/>
      <c r="I33" s="7"/>
      <c r="J33" s="7"/>
      <c r="K33" s="7"/>
    </row>
    <row r="43" ht="12">
      <c r="D43" s="12" t="s">
        <v>39</v>
      </c>
    </row>
  </sheetData>
  <sheetProtection selectLockedCells="1" selectUnlockedCells="1"/>
  <printOptions horizontalCentered="1"/>
  <pageMargins left="0.25" right="0.25" top="1" bottom="1" header="0.5" footer="0.5"/>
  <pageSetup horizontalDpi="300" verticalDpi="300" orientation="portrait" r:id="rId1"/>
  <headerFooter alignWithMargins="0">
    <oddHeader>&amp;C&amp;"Arial,Bold"&amp;14VILLAGE OF POUND
2016 PURPOSED BUDGET ~ DRAFT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5">
      <selection activeCell="E30" sqref="E30"/>
    </sheetView>
  </sheetViews>
  <sheetFormatPr defaultColWidth="9.140625" defaultRowHeight="12.75"/>
  <cols>
    <col min="1" max="1" width="31.140625" style="12" customWidth="1"/>
    <col min="2" max="2" width="0.85546875" style="12" customWidth="1"/>
    <col min="3" max="3" width="12.140625" style="7" customWidth="1"/>
    <col min="4" max="4" width="0.85546875" style="7" customWidth="1"/>
    <col min="5" max="5" width="12.140625" style="7" customWidth="1"/>
    <col min="6" max="6" width="0.85546875" style="7" customWidth="1"/>
    <col min="7" max="7" width="12.140625" style="7" customWidth="1"/>
    <col min="8" max="8" width="0.85546875" style="7" customWidth="1"/>
    <col min="9" max="9" width="12.140625" style="7" customWidth="1"/>
    <col min="10" max="10" width="0.85546875" style="7" customWidth="1"/>
    <col min="11" max="11" width="12.140625" style="7" customWidth="1"/>
    <col min="12" max="12" width="0.85546875" style="7" customWidth="1"/>
    <col min="13" max="13" width="7.421875" style="12" customWidth="1"/>
  </cols>
  <sheetData>
    <row r="1" spans="1:13" s="38" customFormat="1" ht="15">
      <c r="A1" s="37"/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  <c r="M1" s="37"/>
    </row>
    <row r="2" spans="2:13" s="38" customFormat="1" ht="15">
      <c r="B2" s="37"/>
      <c r="C2" s="16"/>
      <c r="D2" s="16"/>
      <c r="E2" s="16"/>
      <c r="F2" s="16"/>
      <c r="G2" s="16"/>
      <c r="H2" s="16"/>
      <c r="I2" s="16"/>
      <c r="J2" s="16"/>
      <c r="K2" s="16"/>
      <c r="L2" s="16"/>
      <c r="M2" s="37"/>
    </row>
    <row r="3" spans="1:13" s="4" customFormat="1" ht="22.5">
      <c r="A3" s="39" t="s">
        <v>3</v>
      </c>
      <c r="B3" s="12"/>
      <c r="C3" s="7"/>
      <c r="D3" s="7"/>
      <c r="E3" s="7"/>
      <c r="F3" s="7"/>
      <c r="G3" s="7"/>
      <c r="H3" s="7"/>
      <c r="I3" s="7"/>
      <c r="J3" s="7"/>
      <c r="K3" s="7"/>
      <c r="L3" s="7"/>
      <c r="M3" s="40"/>
    </row>
    <row r="4" spans="1:13" s="41" customFormat="1" ht="13.5">
      <c r="A4" s="12"/>
      <c r="B4" s="12"/>
      <c r="C4" s="25">
        <v>2014</v>
      </c>
      <c r="D4" s="7"/>
      <c r="E4" s="25">
        <v>2014</v>
      </c>
      <c r="F4" s="7"/>
      <c r="G4" s="25">
        <v>2015</v>
      </c>
      <c r="H4" s="7"/>
      <c r="I4" s="25">
        <v>2015</v>
      </c>
      <c r="J4" s="7"/>
      <c r="K4" s="25">
        <v>2016</v>
      </c>
      <c r="L4" s="25"/>
      <c r="M4" s="29" t="s">
        <v>2</v>
      </c>
    </row>
    <row r="5" spans="1:13" s="41" customFormat="1" ht="13.5">
      <c r="A5" s="12"/>
      <c r="B5" s="12"/>
      <c r="C5" s="42" t="s">
        <v>1</v>
      </c>
      <c r="D5" s="22"/>
      <c r="E5" s="43" t="s">
        <v>40</v>
      </c>
      <c r="F5" s="44"/>
      <c r="G5" s="42" t="s">
        <v>1</v>
      </c>
      <c r="H5" s="22"/>
      <c r="I5" s="43" t="s">
        <v>40</v>
      </c>
      <c r="J5" s="22"/>
      <c r="K5" s="43" t="s">
        <v>41</v>
      </c>
      <c r="L5" s="43"/>
      <c r="M5" s="43" t="s">
        <v>4</v>
      </c>
    </row>
    <row r="6" spans="2:13" s="41" customFormat="1" ht="13.5"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29"/>
    </row>
    <row r="7" spans="1:13" s="41" customFormat="1" ht="13.5">
      <c r="A7" s="8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2"/>
    </row>
    <row r="8" spans="1:13" s="41" customFormat="1" ht="13.5">
      <c r="A8" s="14" t="s">
        <v>5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12"/>
    </row>
    <row r="9" spans="1:13" s="41" customFormat="1" ht="13.5">
      <c r="A9" s="14" t="s">
        <v>6</v>
      </c>
      <c r="B9" s="12"/>
      <c r="C9" s="10">
        <v>115773</v>
      </c>
      <c r="D9" s="7"/>
      <c r="E9" s="10">
        <v>112445.51</v>
      </c>
      <c r="F9" s="7"/>
      <c r="G9" s="10">
        <v>117744</v>
      </c>
      <c r="H9" s="7"/>
      <c r="I9" s="10">
        <v>114013</v>
      </c>
      <c r="J9" s="7"/>
      <c r="K9" s="10">
        <v>119000</v>
      </c>
      <c r="L9" s="7"/>
      <c r="M9" s="49"/>
    </row>
    <row r="10" spans="1:13" s="41" customFormat="1" ht="13.5">
      <c r="A10" s="14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45"/>
    </row>
    <row r="11" spans="1:13" s="41" customFormat="1" ht="13.5">
      <c r="A11" s="14" t="s">
        <v>7</v>
      </c>
      <c r="B11" s="12"/>
      <c r="C11" s="10">
        <v>3000</v>
      </c>
      <c r="D11" s="7"/>
      <c r="E11" s="10">
        <v>5216</v>
      </c>
      <c r="F11" s="7"/>
      <c r="G11" s="10">
        <v>4500</v>
      </c>
      <c r="H11" s="7"/>
      <c r="I11" s="10">
        <v>2623</v>
      </c>
      <c r="J11" s="7"/>
      <c r="K11" s="10">
        <v>4500</v>
      </c>
      <c r="L11" s="7"/>
      <c r="M11" s="49"/>
    </row>
    <row r="12" spans="1:13" s="47" customFormat="1" ht="13.5">
      <c r="A12" s="22"/>
      <c r="B12" s="46"/>
      <c r="C12" s="7"/>
      <c r="D12" s="7"/>
      <c r="E12" s="7"/>
      <c r="F12" s="7"/>
      <c r="G12" s="7"/>
      <c r="H12" s="7"/>
      <c r="I12" s="7"/>
      <c r="J12" s="7"/>
      <c r="K12" s="7"/>
      <c r="L12" s="7"/>
      <c r="M12" s="45"/>
    </row>
    <row r="13" spans="1:13" s="41" customFormat="1" ht="13.5">
      <c r="A13" s="14" t="s">
        <v>8</v>
      </c>
      <c r="B13" s="12"/>
      <c r="C13" s="10">
        <v>155350</v>
      </c>
      <c r="D13" s="7"/>
      <c r="E13" s="10">
        <v>155432</v>
      </c>
      <c r="F13" s="7"/>
      <c r="G13" s="10">
        <v>155320</v>
      </c>
      <c r="H13" s="7"/>
      <c r="I13" s="10">
        <v>155908</v>
      </c>
      <c r="J13" s="7"/>
      <c r="K13" s="10">
        <v>155249</v>
      </c>
      <c r="L13" s="7"/>
      <c r="M13" s="49"/>
    </row>
    <row r="14" spans="1:13" s="47" customFormat="1" ht="13.5">
      <c r="A14" s="22"/>
      <c r="B14" s="46"/>
      <c r="C14" s="7"/>
      <c r="D14" s="7"/>
      <c r="E14" s="7"/>
      <c r="F14" s="7"/>
      <c r="G14" s="7"/>
      <c r="H14" s="7"/>
      <c r="I14" s="7"/>
      <c r="J14" s="7"/>
      <c r="K14" s="7"/>
      <c r="L14" s="7"/>
      <c r="M14" s="45"/>
    </row>
    <row r="15" spans="1:13" s="41" customFormat="1" ht="13.5">
      <c r="A15" s="14" t="s">
        <v>42</v>
      </c>
      <c r="B15" s="12"/>
      <c r="C15" s="10">
        <v>4000</v>
      </c>
      <c r="D15" s="7"/>
      <c r="E15" s="10">
        <v>0</v>
      </c>
      <c r="F15" s="7"/>
      <c r="G15" s="10">
        <v>3777</v>
      </c>
      <c r="H15" s="7"/>
      <c r="I15" s="10">
        <v>-3291</v>
      </c>
      <c r="J15" s="7"/>
      <c r="K15" s="10">
        <v>0</v>
      </c>
      <c r="L15" s="7"/>
      <c r="M15" s="49"/>
    </row>
    <row r="16" spans="1:13" s="47" customFormat="1" ht="13.5">
      <c r="A16" s="22"/>
      <c r="B16" s="46"/>
      <c r="C16" s="7"/>
      <c r="D16" s="7"/>
      <c r="E16" s="7"/>
      <c r="F16" s="7"/>
      <c r="G16" s="7"/>
      <c r="H16" s="7"/>
      <c r="I16" s="7"/>
      <c r="J16" s="7"/>
      <c r="K16" s="7"/>
      <c r="L16" s="7"/>
      <c r="M16" s="45"/>
    </row>
    <row r="17" spans="1:13" s="41" customFormat="1" ht="13.5">
      <c r="A17" s="14" t="s">
        <v>43</v>
      </c>
      <c r="B17" s="12"/>
      <c r="C17" s="10">
        <v>16690</v>
      </c>
      <c r="D17" s="7"/>
      <c r="E17" s="10">
        <v>19195.12</v>
      </c>
      <c r="F17" s="7"/>
      <c r="G17" s="10">
        <v>21000</v>
      </c>
      <c r="H17" s="7"/>
      <c r="I17" s="10">
        <v>19195</v>
      </c>
      <c r="J17" s="7"/>
      <c r="K17" s="10">
        <v>19195</v>
      </c>
      <c r="L17" s="7"/>
      <c r="M17" s="49"/>
    </row>
    <row r="18" spans="1:13" s="47" customFormat="1" ht="13.5">
      <c r="A18" s="22"/>
      <c r="B18" s="46"/>
      <c r="C18" s="7"/>
      <c r="D18" s="7"/>
      <c r="E18" s="7"/>
      <c r="F18" s="7"/>
      <c r="G18" s="7"/>
      <c r="H18" s="7"/>
      <c r="I18" s="7"/>
      <c r="J18" s="7"/>
      <c r="K18" s="7"/>
      <c r="L18" s="7"/>
      <c r="M18" s="45"/>
    </row>
    <row r="19" spans="1:13" s="41" customFormat="1" ht="13.5">
      <c r="A19" s="14" t="s">
        <v>11</v>
      </c>
      <c r="B19" s="12"/>
      <c r="C19" s="10">
        <v>1200</v>
      </c>
      <c r="D19" s="7"/>
      <c r="E19" s="10">
        <v>1155</v>
      </c>
      <c r="F19" s="7"/>
      <c r="G19" s="10">
        <v>1100</v>
      </c>
      <c r="H19" s="7"/>
      <c r="I19" s="10">
        <v>1167</v>
      </c>
      <c r="J19" s="7"/>
      <c r="K19" s="10">
        <v>1100</v>
      </c>
      <c r="L19" s="7"/>
      <c r="M19" s="49"/>
    </row>
    <row r="20" spans="1:13" s="47" customFormat="1" ht="13.5">
      <c r="A20" s="22"/>
      <c r="B20" s="46"/>
      <c r="C20" s="7"/>
      <c r="D20" s="7"/>
      <c r="E20" s="7"/>
      <c r="F20" s="7"/>
      <c r="G20" s="7"/>
      <c r="H20" s="7"/>
      <c r="I20" s="7"/>
      <c r="J20" s="7"/>
      <c r="K20" s="7"/>
      <c r="L20" s="7"/>
      <c r="M20" s="45"/>
    </row>
    <row r="21" spans="1:13" s="41" customFormat="1" ht="13.5">
      <c r="A21" s="14" t="s">
        <v>44</v>
      </c>
      <c r="B21" s="12"/>
      <c r="C21" s="10">
        <v>4000</v>
      </c>
      <c r="D21" s="7"/>
      <c r="E21" s="10">
        <v>5135</v>
      </c>
      <c r="F21" s="7"/>
      <c r="G21" s="10">
        <v>4500</v>
      </c>
      <c r="H21" s="7"/>
      <c r="I21" s="10">
        <v>5643</v>
      </c>
      <c r="J21" s="7"/>
      <c r="K21" s="10">
        <v>5000</v>
      </c>
      <c r="L21" s="7"/>
      <c r="M21" s="49"/>
    </row>
    <row r="22" spans="1:13" s="47" customFormat="1" ht="13.5">
      <c r="A22" s="22"/>
      <c r="B22" s="46"/>
      <c r="C22" s="7"/>
      <c r="D22" s="7"/>
      <c r="E22" s="7"/>
      <c r="F22" s="7"/>
      <c r="G22" s="7"/>
      <c r="H22" s="7"/>
      <c r="I22" s="7"/>
      <c r="J22" s="7"/>
      <c r="K22" s="7"/>
      <c r="L22" s="7"/>
      <c r="M22" s="45"/>
    </row>
    <row r="23" spans="1:13" s="41" customFormat="1" ht="13.5">
      <c r="A23" s="14" t="s">
        <v>45</v>
      </c>
      <c r="B23" s="12"/>
      <c r="C23" s="10">
        <v>67200</v>
      </c>
      <c r="D23" s="7"/>
      <c r="E23" s="10">
        <v>67200</v>
      </c>
      <c r="F23" s="7"/>
      <c r="G23" s="10">
        <v>67200</v>
      </c>
      <c r="H23" s="7"/>
      <c r="I23" s="10">
        <v>67200</v>
      </c>
      <c r="J23" s="7"/>
      <c r="K23" s="10">
        <v>67200</v>
      </c>
      <c r="L23" s="7"/>
      <c r="M23" s="49"/>
    </row>
    <row r="24" spans="1:13" s="41" customFormat="1" ht="13.5">
      <c r="A24" s="14" t="s">
        <v>46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45"/>
    </row>
    <row r="25" spans="1:13" s="41" customFormat="1" ht="13.5">
      <c r="A25" s="14" t="s">
        <v>47</v>
      </c>
      <c r="B25" s="12"/>
      <c r="C25" s="10">
        <v>500</v>
      </c>
      <c r="D25" s="7"/>
      <c r="E25" s="10">
        <v>385</v>
      </c>
      <c r="F25" s="7"/>
      <c r="G25" s="10">
        <v>350</v>
      </c>
      <c r="H25" s="7"/>
      <c r="I25" s="10">
        <v>275</v>
      </c>
      <c r="J25" s="7"/>
      <c r="K25" s="10">
        <v>350</v>
      </c>
      <c r="L25" s="7"/>
      <c r="M25" s="49"/>
    </row>
    <row r="26" spans="1:13" s="47" customFormat="1" ht="13.5">
      <c r="A26" s="22"/>
      <c r="B26" s="46"/>
      <c r="C26" s="7"/>
      <c r="D26" s="7"/>
      <c r="E26" s="7"/>
      <c r="F26" s="7"/>
      <c r="G26" s="7"/>
      <c r="H26" s="7"/>
      <c r="I26" s="7"/>
      <c r="J26" s="7"/>
      <c r="K26" s="7"/>
      <c r="L26" s="7"/>
      <c r="M26" s="45"/>
    </row>
    <row r="27" spans="1:13" s="41" customFormat="1" ht="13.5">
      <c r="A27" s="14" t="s">
        <v>48</v>
      </c>
      <c r="B27" s="12"/>
      <c r="C27" s="10">
        <v>1500</v>
      </c>
      <c r="D27" s="7"/>
      <c r="E27" s="10">
        <v>3939</v>
      </c>
      <c r="F27" s="7"/>
      <c r="G27" s="10">
        <v>2255</v>
      </c>
      <c r="H27" s="7"/>
      <c r="I27" s="10">
        <v>2780</v>
      </c>
      <c r="J27" s="7"/>
      <c r="K27" s="10">
        <v>1500</v>
      </c>
      <c r="L27" s="7"/>
      <c r="M27" s="49"/>
    </row>
    <row r="28" spans="1:13" s="47" customFormat="1" ht="13.5">
      <c r="A28" s="22"/>
      <c r="B28" s="46"/>
      <c r="C28" s="7"/>
      <c r="D28" s="7"/>
      <c r="E28" s="7"/>
      <c r="F28" s="7"/>
      <c r="G28" s="7"/>
      <c r="H28" s="7"/>
      <c r="I28" s="7"/>
      <c r="J28" s="7"/>
      <c r="K28" s="7"/>
      <c r="L28" s="7"/>
      <c r="M28" s="45"/>
    </row>
    <row r="29" spans="1:13" s="41" customFormat="1" ht="13.5">
      <c r="A29" s="14" t="s">
        <v>49</v>
      </c>
      <c r="B29" s="12"/>
      <c r="C29" s="10">
        <v>2500</v>
      </c>
      <c r="D29" s="7"/>
      <c r="E29" s="10">
        <v>3525</v>
      </c>
      <c r="F29" s="7"/>
      <c r="G29" s="10">
        <v>2500</v>
      </c>
      <c r="H29" s="7"/>
      <c r="I29" s="10">
        <v>100</v>
      </c>
      <c r="J29" s="7"/>
      <c r="K29" s="10">
        <v>0</v>
      </c>
      <c r="L29" s="7"/>
      <c r="M29" s="49"/>
    </row>
    <row r="30" spans="1:13" s="47" customFormat="1" ht="13.5">
      <c r="A30" s="22"/>
      <c r="B30" s="46"/>
      <c r="C30" s="7"/>
      <c r="D30" s="7"/>
      <c r="E30" s="7"/>
      <c r="F30" s="7"/>
      <c r="G30" s="7"/>
      <c r="H30" s="7"/>
      <c r="I30" s="7"/>
      <c r="J30" s="7"/>
      <c r="K30" s="7"/>
      <c r="L30" s="7"/>
      <c r="M30" s="45"/>
    </row>
    <row r="31" spans="1:13" s="41" customFormat="1" ht="13.5">
      <c r="A31" s="14" t="s">
        <v>50</v>
      </c>
      <c r="B31" s="12"/>
      <c r="C31" s="10">
        <v>25000</v>
      </c>
      <c r="D31" s="7"/>
      <c r="E31" s="10">
        <v>32970.88</v>
      </c>
      <c r="F31" s="7"/>
      <c r="G31" s="10">
        <v>25000</v>
      </c>
      <c r="H31" s="7"/>
      <c r="I31" s="10">
        <v>25000</v>
      </c>
      <c r="J31" s="7"/>
      <c r="K31" s="10">
        <v>24000</v>
      </c>
      <c r="L31" s="7"/>
      <c r="M31" s="49"/>
    </row>
    <row r="32" spans="1:13" s="41" customFormat="1" ht="13.5">
      <c r="A32" s="12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45"/>
    </row>
    <row r="33" spans="1:13" s="47" customFormat="1" ht="13.5">
      <c r="A33" s="14" t="s">
        <v>199</v>
      </c>
      <c r="B33" s="12"/>
      <c r="C33" s="10">
        <v>0</v>
      </c>
      <c r="D33" s="7"/>
      <c r="E33" s="10">
        <v>0</v>
      </c>
      <c r="F33" s="7"/>
      <c r="G33" s="10">
        <v>0</v>
      </c>
      <c r="H33" s="7"/>
      <c r="I33" s="10">
        <v>0</v>
      </c>
      <c r="J33" s="7"/>
      <c r="K33" s="10">
        <v>13122</v>
      </c>
      <c r="L33" s="7"/>
      <c r="M33" s="49"/>
    </row>
    <row r="34" s="41" customFormat="1" ht="13.5"/>
    <row r="36" spans="1:13" ht="13.5" thickBot="1">
      <c r="A36" s="14" t="s">
        <v>15</v>
      </c>
      <c r="C36" s="48">
        <f>SUM(C9:C31)</f>
        <v>396713</v>
      </c>
      <c r="D36" s="16"/>
      <c r="E36" s="48">
        <f>SUM(E9:E31)</f>
        <v>406598.51</v>
      </c>
      <c r="F36" s="16"/>
      <c r="G36" s="48">
        <f>SUM(G9:G31)</f>
        <v>405246</v>
      </c>
      <c r="H36" s="16"/>
      <c r="I36" s="48">
        <f>SUM(I9:I31)</f>
        <v>390613</v>
      </c>
      <c r="J36" s="16"/>
      <c r="K36" s="48">
        <f>SUM(K9:K33)</f>
        <v>410216</v>
      </c>
      <c r="L36" s="16"/>
      <c r="M36" s="49">
        <f>K36/G36-1</f>
        <v>0.01226415559931504</v>
      </c>
    </row>
    <row r="37" spans="1:2" ht="12.75" thickTop="1">
      <c r="A37" s="46"/>
      <c r="B37" s="26"/>
    </row>
    <row r="38" spans="1:2" ht="12">
      <c r="A38" s="26"/>
      <c r="B38" s="46"/>
    </row>
    <row r="39" spans="1:2" ht="12">
      <c r="A39" s="46"/>
      <c r="B39" s="26"/>
    </row>
    <row r="40" spans="1:2" ht="12">
      <c r="A40" s="46"/>
      <c r="B40" s="46"/>
    </row>
    <row r="41" spans="1:2" ht="12.75">
      <c r="A41" s="46"/>
      <c r="B41" s="50"/>
    </row>
    <row r="42" spans="1:2" ht="12.75">
      <c r="A42" s="50"/>
      <c r="B42" s="50"/>
    </row>
    <row r="43" spans="1:2" ht="12">
      <c r="A43" s="46"/>
      <c r="B43" s="46"/>
    </row>
    <row r="44" spans="1:2" ht="12">
      <c r="A44" s="46"/>
      <c r="B44" s="46"/>
    </row>
    <row r="45" spans="1:2" ht="12">
      <c r="A45" s="26"/>
      <c r="B45" s="46"/>
    </row>
    <row r="46" spans="1:2" ht="12">
      <c r="A46" s="46"/>
      <c r="B46" s="46"/>
    </row>
    <row r="47" spans="1:2" ht="12">
      <c r="A47" s="46"/>
      <c r="B47" s="46"/>
    </row>
    <row r="48" spans="1:13" ht="12">
      <c r="A48" s="46"/>
      <c r="B48" s="46"/>
      <c r="G48" s="46"/>
      <c r="H48" s="46"/>
      <c r="I48" s="46"/>
      <c r="J48" s="46"/>
      <c r="K48" s="46"/>
      <c r="L48" s="46"/>
      <c r="M48" s="46"/>
    </row>
    <row r="49" spans="1:12" ht="12">
      <c r="A49" s="46"/>
      <c r="B49" s="46"/>
      <c r="G49" s="51"/>
      <c r="H49" s="51"/>
      <c r="I49" s="51"/>
      <c r="J49" s="51"/>
      <c r="K49" s="51"/>
      <c r="L49" s="51"/>
    </row>
    <row r="50" spans="3:13" ht="12.75">
      <c r="C50" s="52"/>
      <c r="G50" s="53"/>
      <c r="H50" s="53"/>
      <c r="I50" s="53"/>
      <c r="J50" s="53"/>
      <c r="K50" s="53"/>
      <c r="L50" s="53"/>
      <c r="M50" s="46"/>
    </row>
    <row r="51" ht="12">
      <c r="M51" s="46"/>
    </row>
    <row r="52" spans="1:2" ht="12.75">
      <c r="A52" s="8"/>
      <c r="B52" s="8"/>
    </row>
    <row r="56" spans="1:2" ht="12.75">
      <c r="A56" s="14"/>
      <c r="B56" s="14"/>
    </row>
  </sheetData>
  <sheetProtection selectLockedCells="1" selectUnlockedCells="1"/>
  <printOptions horizontalCentered="1"/>
  <pageMargins left="0.25" right="0.25" top="0.5" bottom="0.5" header="0.5" footer="0.5"/>
  <pageSetup horizontalDpi="300" verticalDpi="300" orientation="landscape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2" sqref="A12"/>
    </sheetView>
  </sheetViews>
  <sheetFormatPr defaultColWidth="9.140625" defaultRowHeight="12.75"/>
  <sheetData/>
  <sheetProtection selectLockedCells="1" selectUnlockedCells="1"/>
  <printOptions horizontalCentered="1" verticalCentered="1"/>
  <pageMargins left="0.5" right="0.5" top="0.5" bottom="0.5" header="0.5" footer="0.511805555555556"/>
  <pageSetup horizontalDpi="300" verticalDpi="300" orientation="landscape" r:id="rId2"/>
  <headerFooter alignWithMargins="0">
    <oddHeader>&amp;C&amp;"Arial,Bold"&amp;20 2016 REVENUE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3">
      <selection activeCell="L9" sqref="L9"/>
    </sheetView>
  </sheetViews>
  <sheetFormatPr defaultColWidth="9.140625" defaultRowHeight="12.75"/>
  <cols>
    <col min="1" max="1" width="29.00390625" style="12" customWidth="1"/>
    <col min="2" max="2" width="12.140625" style="12" customWidth="1"/>
    <col min="3" max="3" width="0.85546875" style="12" customWidth="1"/>
    <col min="4" max="4" width="12.140625" style="12" customWidth="1"/>
    <col min="5" max="5" width="0.85546875" style="12" customWidth="1"/>
    <col min="6" max="6" width="12.140625" style="12" customWidth="1"/>
    <col min="7" max="7" width="0.85546875" style="12" customWidth="1"/>
    <col min="8" max="8" width="12.140625" style="12" customWidth="1"/>
    <col min="9" max="9" width="0.85546875" style="12" customWidth="1"/>
    <col min="10" max="10" width="12.140625" style="12" customWidth="1"/>
    <col min="11" max="11" width="0.85546875" style="12" customWidth="1"/>
    <col min="12" max="12" width="9.57421875" style="12" customWidth="1"/>
  </cols>
  <sheetData>
    <row r="1" spans="1:12" ht="78" customHeight="1">
      <c r="A1" s="39" t="s">
        <v>16</v>
      </c>
      <c r="L1" s="40"/>
    </row>
    <row r="2" spans="1:12" s="41" customFormat="1" ht="13.5">
      <c r="A2" s="12"/>
      <c r="B2" s="54" t="s">
        <v>51</v>
      </c>
      <c r="C2" s="16"/>
      <c r="D2" s="25">
        <v>2014</v>
      </c>
      <c r="E2" s="16"/>
      <c r="F2" s="54" t="s">
        <v>52</v>
      </c>
      <c r="G2" s="16"/>
      <c r="H2" s="25">
        <v>2015</v>
      </c>
      <c r="I2" s="16"/>
      <c r="J2" s="54" t="s">
        <v>53</v>
      </c>
      <c r="K2" s="54"/>
      <c r="L2" s="29" t="s">
        <v>2</v>
      </c>
    </row>
    <row r="3" spans="1:12" s="41" customFormat="1" ht="13.5">
      <c r="A3" s="12"/>
      <c r="B3" s="43" t="s">
        <v>1</v>
      </c>
      <c r="C3" s="44"/>
      <c r="D3" s="43" t="s">
        <v>40</v>
      </c>
      <c r="E3" s="16"/>
      <c r="F3" s="43" t="s">
        <v>1</v>
      </c>
      <c r="G3" s="44"/>
      <c r="H3" s="43" t="s">
        <v>40</v>
      </c>
      <c r="I3" s="44"/>
      <c r="J3" s="43" t="s">
        <v>41</v>
      </c>
      <c r="K3" s="25"/>
      <c r="L3" s="43" t="s">
        <v>4</v>
      </c>
    </row>
    <row r="4" spans="1:12" s="41" customFormat="1" ht="13.5">
      <c r="A4" s="12"/>
      <c r="B4" s="44"/>
      <c r="C4" s="44"/>
      <c r="D4" s="44"/>
      <c r="E4" s="16"/>
      <c r="F4" s="44"/>
      <c r="G4" s="44"/>
      <c r="H4" s="44"/>
      <c r="I4" s="44"/>
      <c r="J4" s="44"/>
      <c r="K4" s="44"/>
      <c r="L4" s="25"/>
    </row>
    <row r="5" spans="2:11" ht="12"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s="41" customFormat="1" ht="13.5">
      <c r="A6" s="14" t="s">
        <v>17</v>
      </c>
      <c r="B6" s="10">
        <v>84902</v>
      </c>
      <c r="C6" s="7"/>
      <c r="D6" s="10">
        <v>99762.2</v>
      </c>
      <c r="E6" s="7"/>
      <c r="F6" s="10">
        <v>104720</v>
      </c>
      <c r="G6" s="7"/>
      <c r="H6" s="10">
        <v>96504</v>
      </c>
      <c r="I6" s="7"/>
      <c r="J6" s="10">
        <v>121790</v>
      </c>
      <c r="K6" s="7"/>
      <c r="L6" s="45"/>
    </row>
    <row r="7" spans="2:12" ht="12.75">
      <c r="B7" s="16"/>
      <c r="C7" s="16"/>
      <c r="D7" s="16"/>
      <c r="F7" s="16"/>
      <c r="G7" s="16"/>
      <c r="H7" s="16"/>
      <c r="I7" s="16"/>
      <c r="J7" s="16"/>
      <c r="K7" s="16"/>
      <c r="L7" s="45"/>
    </row>
    <row r="8" spans="1:12" s="41" customFormat="1" ht="13.5">
      <c r="A8" s="14" t="s">
        <v>18</v>
      </c>
      <c r="B8" s="10">
        <v>63548</v>
      </c>
      <c r="C8" s="7"/>
      <c r="D8" s="10">
        <v>82301.35</v>
      </c>
      <c r="E8" s="7"/>
      <c r="F8" s="10">
        <v>77216</v>
      </c>
      <c r="G8" s="7"/>
      <c r="H8" s="10">
        <v>67715</v>
      </c>
      <c r="I8" s="7"/>
      <c r="J8" s="10">
        <v>74776</v>
      </c>
      <c r="K8" s="7"/>
      <c r="L8" s="45"/>
    </row>
    <row r="9" spans="2:12" ht="12.75">
      <c r="B9" s="16"/>
      <c r="C9" s="16"/>
      <c r="D9" s="16"/>
      <c r="F9" s="16"/>
      <c r="G9" s="16"/>
      <c r="H9" s="16"/>
      <c r="I9" s="16"/>
      <c r="J9" s="16"/>
      <c r="K9" s="16"/>
      <c r="L9" s="45"/>
    </row>
    <row r="10" spans="1:12" s="41" customFormat="1" ht="13.5">
      <c r="A10" s="14" t="s">
        <v>19</v>
      </c>
      <c r="B10" s="10">
        <v>64400</v>
      </c>
      <c r="C10" s="12"/>
      <c r="D10" s="10">
        <v>54938.22</v>
      </c>
      <c r="E10" s="7"/>
      <c r="F10" s="10">
        <v>50600</v>
      </c>
      <c r="G10" s="12"/>
      <c r="H10" s="10">
        <v>36038</v>
      </c>
      <c r="I10" s="12"/>
      <c r="J10" s="10">
        <v>45600</v>
      </c>
      <c r="K10" s="7"/>
      <c r="L10" s="45"/>
    </row>
    <row r="11" spans="1:12" ht="12.75">
      <c r="A11" s="56"/>
      <c r="B11" s="7"/>
      <c r="C11" s="7"/>
      <c r="D11" s="7"/>
      <c r="F11" s="7"/>
      <c r="G11" s="7"/>
      <c r="H11" s="7"/>
      <c r="I11" s="7"/>
      <c r="J11" s="16"/>
      <c r="K11" s="7"/>
      <c r="L11" s="45"/>
    </row>
    <row r="12" spans="1:12" s="41" customFormat="1" ht="13.5">
      <c r="A12" s="14" t="s">
        <v>54</v>
      </c>
      <c r="B12" s="10">
        <v>0</v>
      </c>
      <c r="C12" s="12"/>
      <c r="D12" s="10">
        <v>0</v>
      </c>
      <c r="E12" s="7"/>
      <c r="F12" s="10">
        <v>0</v>
      </c>
      <c r="G12" s="12"/>
      <c r="H12" s="10">
        <v>0</v>
      </c>
      <c r="I12" s="12"/>
      <c r="J12" s="10">
        <v>0</v>
      </c>
      <c r="K12" s="7"/>
      <c r="L12" s="45"/>
    </row>
    <row r="13" spans="2:12" ht="12.75">
      <c r="B13" s="16"/>
      <c r="C13" s="16"/>
      <c r="D13" s="16"/>
      <c r="F13" s="16"/>
      <c r="G13" s="16"/>
      <c r="H13" s="16"/>
      <c r="I13" s="16"/>
      <c r="J13" s="16"/>
      <c r="K13" s="16"/>
      <c r="L13" s="45"/>
    </row>
    <row r="14" spans="1:12" s="41" customFormat="1" ht="13.5">
      <c r="A14" s="14" t="s">
        <v>55</v>
      </c>
      <c r="B14" s="10">
        <v>21200</v>
      </c>
      <c r="C14" s="12"/>
      <c r="D14" s="10">
        <v>21325.47</v>
      </c>
      <c r="E14" s="7"/>
      <c r="F14" s="10">
        <v>22900</v>
      </c>
      <c r="G14" s="12"/>
      <c r="H14" s="10">
        <v>21716</v>
      </c>
      <c r="I14" s="12"/>
      <c r="J14" s="10">
        <v>19750</v>
      </c>
      <c r="K14" s="7"/>
      <c r="L14" s="45"/>
    </row>
    <row r="15" spans="2:12" ht="12.75">
      <c r="B15" s="16"/>
      <c r="C15" s="16"/>
      <c r="D15" s="16"/>
      <c r="F15" s="16"/>
      <c r="G15" s="16"/>
      <c r="H15" s="16"/>
      <c r="I15" s="16"/>
      <c r="J15" s="16"/>
      <c r="K15" s="16"/>
      <c r="L15" s="45"/>
    </row>
    <row r="16" spans="1:12" s="41" customFormat="1" ht="13.5">
      <c r="A16" s="14" t="s">
        <v>56</v>
      </c>
      <c r="B16" s="10">
        <v>0</v>
      </c>
      <c r="C16" s="12"/>
      <c r="D16" s="10">
        <v>0</v>
      </c>
      <c r="E16" s="7"/>
      <c r="F16" s="10">
        <v>10000</v>
      </c>
      <c r="G16" s="12"/>
      <c r="H16" s="10">
        <v>3931</v>
      </c>
      <c r="I16" s="12"/>
      <c r="J16" s="10">
        <v>9100</v>
      </c>
      <c r="K16" s="7"/>
      <c r="L16" s="45"/>
    </row>
    <row r="17" spans="2:12" ht="12.75">
      <c r="B17" s="16"/>
      <c r="C17" s="16"/>
      <c r="D17" s="16"/>
      <c r="F17" s="16"/>
      <c r="G17" s="16"/>
      <c r="H17" s="16"/>
      <c r="I17" s="16"/>
      <c r="J17" s="16"/>
      <c r="K17" s="16"/>
      <c r="L17" s="45"/>
    </row>
    <row r="18" spans="1:12" s="41" customFormat="1" ht="13.5">
      <c r="A18" s="14" t="s">
        <v>23</v>
      </c>
      <c r="B18" s="10">
        <v>18463</v>
      </c>
      <c r="C18" s="12"/>
      <c r="D18" s="10">
        <v>4500</v>
      </c>
      <c r="E18" s="7"/>
      <c r="F18" s="10">
        <v>1000</v>
      </c>
      <c r="G18" s="12"/>
      <c r="H18" s="10">
        <v>2656</v>
      </c>
      <c r="I18" s="12"/>
      <c r="J18" s="10">
        <v>31000</v>
      </c>
      <c r="K18" s="7"/>
      <c r="L18" s="45"/>
    </row>
    <row r="19" spans="2:12" ht="12.75">
      <c r="B19" s="16"/>
      <c r="C19" s="16"/>
      <c r="D19" s="16"/>
      <c r="F19" s="16"/>
      <c r="G19" s="16"/>
      <c r="H19" s="16"/>
      <c r="I19" s="16"/>
      <c r="J19" s="16"/>
      <c r="K19" s="16"/>
      <c r="L19" s="45"/>
    </row>
    <row r="20" spans="1:12" ht="12.75">
      <c r="A20" s="14" t="s">
        <v>57</v>
      </c>
      <c r="B20" s="10">
        <v>77000</v>
      </c>
      <c r="C20" s="16"/>
      <c r="D20" s="10">
        <v>70679.36</v>
      </c>
      <c r="F20" s="10">
        <v>71610</v>
      </c>
      <c r="G20" s="16"/>
      <c r="H20" s="10">
        <v>71811</v>
      </c>
      <c r="I20" s="7"/>
      <c r="J20" s="10">
        <v>41000</v>
      </c>
      <c r="K20" s="7"/>
      <c r="L20" s="45"/>
    </row>
    <row r="21" spans="2:12" ht="12.75">
      <c r="B21" s="16"/>
      <c r="C21" s="16"/>
      <c r="D21" s="16"/>
      <c r="F21" s="16"/>
      <c r="G21" s="16"/>
      <c r="H21" s="16"/>
      <c r="I21" s="16"/>
      <c r="J21" s="16"/>
      <c r="K21" s="16"/>
      <c r="L21" s="45"/>
    </row>
    <row r="22" spans="1:12" s="41" customFormat="1" ht="13.5">
      <c r="A22" s="14" t="s">
        <v>58</v>
      </c>
      <c r="B22" s="10">
        <v>67200</v>
      </c>
      <c r="C22" s="12"/>
      <c r="D22" s="10">
        <v>67200</v>
      </c>
      <c r="E22" s="7"/>
      <c r="F22" s="10">
        <v>67200</v>
      </c>
      <c r="G22" s="12"/>
      <c r="H22" s="10">
        <v>67200</v>
      </c>
      <c r="I22" s="12"/>
      <c r="J22" s="10">
        <v>67200</v>
      </c>
      <c r="K22" s="7"/>
      <c r="L22" s="45"/>
    </row>
    <row r="23" spans="3:12" ht="12">
      <c r="C23" s="7"/>
      <c r="D23" s="7"/>
      <c r="F23" s="7"/>
      <c r="G23" s="7"/>
      <c r="H23" s="7"/>
      <c r="I23" s="7"/>
      <c r="J23" s="7"/>
      <c r="K23" s="7"/>
      <c r="L23" s="45"/>
    </row>
    <row r="24" spans="2:12" ht="12">
      <c r="B24" s="7"/>
      <c r="C24" s="7"/>
      <c r="D24" s="7"/>
      <c r="E24" s="7"/>
      <c r="F24" s="7"/>
      <c r="G24" s="7"/>
      <c r="H24" s="7"/>
      <c r="I24" s="7"/>
      <c r="J24" s="7"/>
      <c r="K24" s="7"/>
      <c r="L24" s="45"/>
    </row>
    <row r="25" spans="1:12" ht="12.75">
      <c r="A25" s="14" t="s">
        <v>26</v>
      </c>
      <c r="B25" s="48">
        <f>SUM(B6:B22)</f>
        <v>396713</v>
      </c>
      <c r="C25" s="16"/>
      <c r="D25" s="48">
        <f>SUM(D6:D22)</f>
        <v>400706.6</v>
      </c>
      <c r="E25" s="16"/>
      <c r="F25" s="48">
        <f>SUM(F6:F22)</f>
        <v>405246</v>
      </c>
      <c r="G25" s="16"/>
      <c r="H25" s="48">
        <f>SUM(H6:H22)</f>
        <v>367571</v>
      </c>
      <c r="I25" s="16"/>
      <c r="J25" s="48">
        <f>SUM(J6:J22)</f>
        <v>410216</v>
      </c>
      <c r="K25" s="16"/>
      <c r="L25" s="49">
        <f>J25/F25-1</f>
        <v>0.01226415559931504</v>
      </c>
    </row>
    <row r="26" spans="2:11" ht="12">
      <c r="B26" s="7"/>
      <c r="C26" s="7"/>
      <c r="D26" s="7"/>
      <c r="E26" s="7"/>
      <c r="F26" s="7"/>
      <c r="G26" s="7"/>
      <c r="H26" s="7"/>
      <c r="I26" s="7"/>
      <c r="J26" s="7"/>
      <c r="K26" s="7"/>
    </row>
    <row r="37" ht="12">
      <c r="B37" s="7"/>
    </row>
    <row r="38" ht="12">
      <c r="B38" s="7"/>
    </row>
    <row r="39" ht="12">
      <c r="B39" s="7"/>
    </row>
    <row r="40" ht="12">
      <c r="B40" s="7"/>
    </row>
  </sheetData>
  <sheetProtection selectLockedCells="1" selectUnlockedCells="1"/>
  <printOptions/>
  <pageMargins left="0.45" right="0.2" top="0.5" bottom="0.5" header="0.5118055555555555" footer="0.5"/>
  <pageSetup horizontalDpi="300" verticalDpi="300" orientation="landscape" r:id="rId1"/>
  <headerFooter alignWithMargins="0">
    <oddFooter>&amp;R3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11805555555556"/>
  <pageSetup horizontalDpi="300" verticalDpi="300" orientation="landscape" r:id="rId2"/>
  <headerFooter alignWithMargins="0">
    <oddHeader>&amp;C&amp;"Arial,Bold"&amp;18 2016 EXPENDITURES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5">
      <selection activeCell="L25" sqref="L1:M16384"/>
    </sheetView>
  </sheetViews>
  <sheetFormatPr defaultColWidth="9.140625" defaultRowHeight="12.75"/>
  <cols>
    <col min="1" max="1" width="32.57421875" style="0" customWidth="1"/>
    <col min="2" max="2" width="11.140625" style="7" customWidth="1"/>
    <col min="3" max="3" width="0.85546875" style="57" customWidth="1"/>
    <col min="4" max="4" width="11.8515625" style="57" customWidth="1"/>
    <col min="5" max="5" width="0.85546875" style="57" customWidth="1"/>
    <col min="6" max="6" width="12.140625" style="0" customWidth="1"/>
    <col min="7" max="7" width="0.85546875" style="0" customWidth="1"/>
    <col min="8" max="8" width="12.140625" style="58" customWidth="1"/>
    <col min="9" max="9" width="0.85546875" style="0" customWidth="1"/>
    <col min="10" max="10" width="12.140625" style="7" customWidth="1"/>
    <col min="11" max="11" width="0.85546875" style="7" customWidth="1"/>
    <col min="12" max="12" width="11.28125" style="58" customWidth="1"/>
  </cols>
  <sheetData>
    <row r="1" spans="1:2" ht="18">
      <c r="A1" s="59" t="s">
        <v>17</v>
      </c>
      <c r="B1" s="60"/>
    </row>
    <row r="2" spans="2:12" ht="12.75" customHeight="1">
      <c r="B2" s="25">
        <v>2014</v>
      </c>
      <c r="C2"/>
      <c r="D2" s="29">
        <v>2014</v>
      </c>
      <c r="F2" s="25">
        <v>2015</v>
      </c>
      <c r="H2" s="29">
        <v>2015</v>
      </c>
      <c r="J2" s="25"/>
      <c r="L2" s="2" t="s">
        <v>2</v>
      </c>
    </row>
    <row r="3" spans="1:12" ht="13.5">
      <c r="A3" s="14"/>
      <c r="B3" s="25" t="s">
        <v>1</v>
      </c>
      <c r="C3" s="61"/>
      <c r="D3" s="62" t="s">
        <v>40</v>
      </c>
      <c r="E3" s="25"/>
      <c r="F3" s="25" t="s">
        <v>1</v>
      </c>
      <c r="G3" s="61"/>
      <c r="H3" s="62" t="s">
        <v>40</v>
      </c>
      <c r="I3" s="61"/>
      <c r="J3" s="25">
        <v>2016</v>
      </c>
      <c r="K3" s="63"/>
      <c r="L3" s="9" t="s">
        <v>4</v>
      </c>
    </row>
    <row r="4" spans="1:6" ht="15">
      <c r="A4" s="64" t="s">
        <v>59</v>
      </c>
      <c r="C4"/>
      <c r="D4" s="58"/>
      <c r="F4" s="7"/>
    </row>
    <row r="5" spans="1:12" ht="12">
      <c r="A5" t="s">
        <v>60</v>
      </c>
      <c r="B5" s="10">
        <v>7500</v>
      </c>
      <c r="C5"/>
      <c r="D5" s="65">
        <v>6500</v>
      </c>
      <c r="E5" s="66"/>
      <c r="F5" s="10">
        <v>7500</v>
      </c>
      <c r="H5" s="65">
        <v>6500</v>
      </c>
      <c r="J5" s="10">
        <v>7500</v>
      </c>
      <c r="L5" s="67"/>
    </row>
    <row r="6" spans="1:12" ht="12">
      <c r="A6" t="s">
        <v>61</v>
      </c>
      <c r="B6" s="10">
        <v>19827</v>
      </c>
      <c r="C6"/>
      <c r="D6" s="65">
        <v>19457</v>
      </c>
      <c r="E6" s="66"/>
      <c r="F6" s="10">
        <v>20000</v>
      </c>
      <c r="H6" s="65">
        <v>17217</v>
      </c>
      <c r="J6" s="10">
        <v>36920</v>
      </c>
      <c r="L6" s="67" t="s">
        <v>214</v>
      </c>
    </row>
    <row r="7" spans="1:12" ht="12">
      <c r="A7" s="1" t="s">
        <v>62</v>
      </c>
      <c r="B7" s="10">
        <v>12800</v>
      </c>
      <c r="C7"/>
      <c r="D7" s="65">
        <v>31495</v>
      </c>
      <c r="E7" s="66"/>
      <c r="F7" s="10">
        <v>33000</v>
      </c>
      <c r="H7" s="65">
        <v>35596</v>
      </c>
      <c r="J7" s="10">
        <v>36000</v>
      </c>
      <c r="L7" s="67"/>
    </row>
    <row r="8" spans="1:12" ht="12">
      <c r="A8" s="1" t="s">
        <v>63</v>
      </c>
      <c r="B8" s="10">
        <v>15400</v>
      </c>
      <c r="C8"/>
      <c r="D8" s="65">
        <v>15513</v>
      </c>
      <c r="E8" s="66"/>
      <c r="F8" s="10">
        <v>17100</v>
      </c>
      <c r="H8" s="65">
        <v>12467</v>
      </c>
      <c r="J8" s="10">
        <v>13000</v>
      </c>
      <c r="L8" s="67"/>
    </row>
    <row r="9" spans="1:12" ht="12.75">
      <c r="A9" s="28"/>
      <c r="B9" s="16">
        <f>SUM(B5:B8)</f>
        <v>55527</v>
      </c>
      <c r="C9"/>
      <c r="D9" s="68">
        <f>SUM(D5:D8)</f>
        <v>72965</v>
      </c>
      <c r="E9" s="69"/>
      <c r="F9" s="16">
        <f>SUM(F5:F8)</f>
        <v>77600</v>
      </c>
      <c r="H9" s="68">
        <f>SUM(H5:H8)</f>
        <v>71780</v>
      </c>
      <c r="J9" s="16">
        <f>SUM(J5:J8)</f>
        <v>93420</v>
      </c>
      <c r="K9" s="16"/>
      <c r="L9" s="70"/>
    </row>
    <row r="10" spans="1:12" s="41" customFormat="1" ht="13.5">
      <c r="A10" s="97" t="s">
        <v>64</v>
      </c>
      <c r="B10" s="145"/>
      <c r="D10" s="146"/>
      <c r="E10" s="147"/>
      <c r="F10" s="145"/>
      <c r="H10" s="146"/>
      <c r="J10" s="145"/>
      <c r="K10" s="145"/>
      <c r="L10" s="148"/>
    </row>
    <row r="11" spans="1:12" ht="12">
      <c r="A11" s="1" t="s">
        <v>65</v>
      </c>
      <c r="B11" s="10">
        <v>425</v>
      </c>
      <c r="C11"/>
      <c r="D11" s="65">
        <v>590</v>
      </c>
      <c r="E11" s="66"/>
      <c r="F11" s="10">
        <v>500</v>
      </c>
      <c r="H11" s="65">
        <v>375</v>
      </c>
      <c r="J11" s="10">
        <v>400</v>
      </c>
      <c r="L11" s="67"/>
    </row>
    <row r="12" spans="1:12" ht="12">
      <c r="A12" s="1" t="s">
        <v>66</v>
      </c>
      <c r="B12" s="10">
        <v>1700</v>
      </c>
      <c r="C12"/>
      <c r="D12" s="72">
        <v>1400</v>
      </c>
      <c r="E12" s="66"/>
      <c r="F12" s="10">
        <v>1400</v>
      </c>
      <c r="H12" s="72">
        <v>1550</v>
      </c>
      <c r="J12" s="10">
        <v>1500</v>
      </c>
      <c r="L12" s="67"/>
    </row>
    <row r="13" spans="1:12" ht="12">
      <c r="A13" s="1" t="s">
        <v>67</v>
      </c>
      <c r="B13" s="10">
        <v>1700</v>
      </c>
      <c r="C13"/>
      <c r="D13" s="65">
        <v>1476</v>
      </c>
      <c r="E13" s="66"/>
      <c r="F13" s="10">
        <v>1500</v>
      </c>
      <c r="H13" s="65">
        <v>1468</v>
      </c>
      <c r="J13" s="10">
        <v>1500</v>
      </c>
      <c r="L13" s="67"/>
    </row>
    <row r="14" spans="1:12" ht="12">
      <c r="A14" s="1" t="s">
        <v>68</v>
      </c>
      <c r="B14" s="10">
        <v>600</v>
      </c>
      <c r="C14"/>
      <c r="D14" s="65">
        <v>479</v>
      </c>
      <c r="E14" s="66"/>
      <c r="F14" s="10">
        <v>500</v>
      </c>
      <c r="H14" s="65">
        <v>596</v>
      </c>
      <c r="J14" s="10">
        <v>600</v>
      </c>
      <c r="L14" s="67"/>
    </row>
    <row r="15" spans="1:12" ht="12">
      <c r="A15" s="1" t="s">
        <v>69</v>
      </c>
      <c r="B15" s="10">
        <v>1000</v>
      </c>
      <c r="C15"/>
      <c r="D15" s="65">
        <v>1174</v>
      </c>
      <c r="E15" s="66"/>
      <c r="F15" s="10">
        <v>1200</v>
      </c>
      <c r="H15" s="65">
        <v>1219</v>
      </c>
      <c r="J15" s="10">
        <v>1200</v>
      </c>
      <c r="L15" s="67"/>
    </row>
    <row r="16" spans="1:12" ht="12">
      <c r="A16" s="1" t="s">
        <v>70</v>
      </c>
      <c r="B16" s="10">
        <v>1300</v>
      </c>
      <c r="C16"/>
      <c r="D16" s="65">
        <v>1270</v>
      </c>
      <c r="E16" s="66"/>
      <c r="F16" s="10">
        <v>1300</v>
      </c>
      <c r="H16" s="65">
        <v>870</v>
      </c>
      <c r="J16" s="10">
        <v>1000</v>
      </c>
      <c r="L16" s="67"/>
    </row>
    <row r="17" spans="1:12" ht="12">
      <c r="A17" s="1" t="s">
        <v>71</v>
      </c>
      <c r="B17" s="10">
        <v>300</v>
      </c>
      <c r="C17"/>
      <c r="D17" s="65">
        <v>225</v>
      </c>
      <c r="E17" s="66"/>
      <c r="F17" s="10">
        <v>250</v>
      </c>
      <c r="H17" s="65">
        <v>185</v>
      </c>
      <c r="J17" s="10">
        <v>250</v>
      </c>
      <c r="L17" s="67"/>
    </row>
    <row r="18" spans="1:12" ht="12">
      <c r="A18" s="1" t="s">
        <v>72</v>
      </c>
      <c r="B18" s="10">
        <v>350</v>
      </c>
      <c r="C18"/>
      <c r="D18" s="65">
        <v>324</v>
      </c>
      <c r="E18" s="66"/>
      <c r="F18" s="10">
        <v>350</v>
      </c>
      <c r="H18" s="65">
        <v>206</v>
      </c>
      <c r="J18" s="10">
        <v>300</v>
      </c>
      <c r="L18" s="67"/>
    </row>
    <row r="19" spans="1:12" ht="12">
      <c r="A19" s="1" t="s">
        <v>73</v>
      </c>
      <c r="B19" s="10">
        <v>350</v>
      </c>
      <c r="C19"/>
      <c r="D19" s="65">
        <v>350</v>
      </c>
      <c r="E19" s="66"/>
      <c r="F19" s="10">
        <v>350</v>
      </c>
      <c r="H19" s="65">
        <v>530</v>
      </c>
      <c r="J19" s="10">
        <v>500</v>
      </c>
      <c r="L19" s="67"/>
    </row>
    <row r="20" spans="1:12" ht="12">
      <c r="A20" s="1" t="s">
        <v>74</v>
      </c>
      <c r="B20" s="10">
        <v>500</v>
      </c>
      <c r="C20"/>
      <c r="D20" s="65">
        <v>106</v>
      </c>
      <c r="E20" s="66"/>
      <c r="F20" s="10">
        <v>250</v>
      </c>
      <c r="H20" s="65">
        <v>177</v>
      </c>
      <c r="J20" s="10">
        <v>250</v>
      </c>
      <c r="L20" s="67"/>
    </row>
    <row r="21" spans="1:12" ht="12">
      <c r="A21" s="1" t="s">
        <v>75</v>
      </c>
      <c r="B21" s="10">
        <v>800</v>
      </c>
      <c r="C21"/>
      <c r="D21" s="65">
        <v>250</v>
      </c>
      <c r="E21" s="66"/>
      <c r="F21" s="10">
        <v>300</v>
      </c>
      <c r="H21" s="65">
        <v>530</v>
      </c>
      <c r="J21" s="10">
        <v>300</v>
      </c>
      <c r="L21" s="67"/>
    </row>
    <row r="22" spans="1:12" ht="12">
      <c r="A22" s="1" t="s">
        <v>76</v>
      </c>
      <c r="B22" s="10">
        <v>200</v>
      </c>
      <c r="C22"/>
      <c r="D22" s="65">
        <v>155</v>
      </c>
      <c r="E22" s="66"/>
      <c r="F22" s="10">
        <v>200</v>
      </c>
      <c r="H22" s="65">
        <v>165</v>
      </c>
      <c r="J22" s="10">
        <v>200</v>
      </c>
      <c r="L22" s="67"/>
    </row>
    <row r="23" spans="1:12" ht="12">
      <c r="A23" s="1" t="s">
        <v>77</v>
      </c>
      <c r="B23" s="10">
        <v>250</v>
      </c>
      <c r="C23"/>
      <c r="D23" s="65">
        <v>350</v>
      </c>
      <c r="E23" s="66"/>
      <c r="F23" s="10">
        <v>350</v>
      </c>
      <c r="H23" s="65">
        <v>300</v>
      </c>
      <c r="J23" s="10">
        <v>350</v>
      </c>
      <c r="L23" s="67"/>
    </row>
    <row r="24" spans="1:12" ht="12.75">
      <c r="A24" s="1"/>
      <c r="B24" s="16">
        <f>SUM(B11:B23)</f>
        <v>9475</v>
      </c>
      <c r="C24"/>
      <c r="D24" s="68">
        <f>SUM(D11:D23)</f>
        <v>8149</v>
      </c>
      <c r="E24" s="69"/>
      <c r="F24" s="16">
        <f>SUM(F11:F23)</f>
        <v>8450</v>
      </c>
      <c r="H24" s="68">
        <f>SUM(H11:H23)</f>
        <v>8171</v>
      </c>
      <c r="J24" s="16">
        <f>SUM(J11:J23)</f>
        <v>8350</v>
      </c>
      <c r="K24" s="16"/>
      <c r="L24" s="70"/>
    </row>
    <row r="25" spans="1:12" s="41" customFormat="1" ht="13.5">
      <c r="A25" s="97" t="s">
        <v>78</v>
      </c>
      <c r="B25" s="145"/>
      <c r="D25" s="146"/>
      <c r="E25" s="147"/>
      <c r="F25" s="145"/>
      <c r="H25" s="146"/>
      <c r="J25" s="145"/>
      <c r="K25" s="145"/>
      <c r="L25" s="148"/>
    </row>
    <row r="26" spans="1:12" ht="12">
      <c r="A26" s="1" t="s">
        <v>79</v>
      </c>
      <c r="B26" s="10">
        <v>3000</v>
      </c>
      <c r="C26"/>
      <c r="D26" s="65">
        <v>3335</v>
      </c>
      <c r="E26" s="66"/>
      <c r="F26" s="10">
        <v>3500</v>
      </c>
      <c r="H26" s="65">
        <v>2716</v>
      </c>
      <c r="J26" s="10">
        <v>3000</v>
      </c>
      <c r="L26" s="67"/>
    </row>
    <row r="27" spans="1:12" ht="12">
      <c r="A27" s="1" t="s">
        <v>80</v>
      </c>
      <c r="B27" s="10">
        <v>3500</v>
      </c>
      <c r="C27"/>
      <c r="D27" s="65">
        <v>3508</v>
      </c>
      <c r="E27" s="66"/>
      <c r="F27" s="10">
        <v>3500</v>
      </c>
      <c r="H27" s="65">
        <v>1390</v>
      </c>
      <c r="J27" s="10">
        <v>3000</v>
      </c>
      <c r="L27" s="67"/>
    </row>
    <row r="28" spans="1:12" ht="12">
      <c r="A28" s="1" t="s">
        <v>81</v>
      </c>
      <c r="B28" s="10">
        <v>4000</v>
      </c>
      <c r="C28"/>
      <c r="D28" s="65">
        <v>3879</v>
      </c>
      <c r="E28" s="66"/>
      <c r="F28" s="10">
        <v>4000</v>
      </c>
      <c r="H28" s="65">
        <v>3950</v>
      </c>
      <c r="J28" s="10">
        <v>4500</v>
      </c>
      <c r="L28" s="67"/>
    </row>
    <row r="29" spans="1:12" ht="12">
      <c r="A29" s="1" t="s">
        <v>82</v>
      </c>
      <c r="B29" s="10">
        <v>3500</v>
      </c>
      <c r="C29"/>
      <c r="D29" s="65">
        <v>3577</v>
      </c>
      <c r="E29" s="66"/>
      <c r="F29" s="10">
        <v>3600</v>
      </c>
      <c r="H29" s="65">
        <v>4862</v>
      </c>
      <c r="J29" s="10">
        <v>5000</v>
      </c>
      <c r="L29" s="67"/>
    </row>
    <row r="30" spans="1:12" ht="12.75">
      <c r="A30" s="1"/>
      <c r="B30" s="16">
        <f>SUM(B26:B29)</f>
        <v>14000</v>
      </c>
      <c r="C30"/>
      <c r="D30" s="68">
        <f>SUM(D26:D29)</f>
        <v>14299</v>
      </c>
      <c r="E30" s="69"/>
      <c r="F30" s="16">
        <f>SUM(F26:F29)</f>
        <v>14600</v>
      </c>
      <c r="H30" s="68">
        <f>SUM(H26:H29)</f>
        <v>12918</v>
      </c>
      <c r="J30" s="16">
        <f>SUM(J26:J29)</f>
        <v>15500</v>
      </c>
      <c r="K30" s="16"/>
      <c r="L30" s="70"/>
    </row>
    <row r="31" spans="1:12" s="41" customFormat="1" ht="13.5">
      <c r="A31" s="97" t="s">
        <v>83</v>
      </c>
      <c r="B31" s="145"/>
      <c r="D31" s="146"/>
      <c r="E31" s="147"/>
      <c r="F31" s="145"/>
      <c r="H31" s="146"/>
      <c r="J31" s="145"/>
      <c r="K31" s="145"/>
      <c r="L31" s="148"/>
    </row>
    <row r="32" spans="1:12" ht="12">
      <c r="A32" t="s">
        <v>83</v>
      </c>
      <c r="B32" s="10">
        <v>2500</v>
      </c>
      <c r="C32"/>
      <c r="D32" s="65">
        <v>2100</v>
      </c>
      <c r="E32" s="66"/>
      <c r="F32" s="10">
        <v>2220</v>
      </c>
      <c r="H32" s="65">
        <v>2220</v>
      </c>
      <c r="J32" s="10">
        <v>2220</v>
      </c>
      <c r="L32" s="67"/>
    </row>
    <row r="33" spans="1:12" ht="12">
      <c r="A33" s="1" t="s">
        <v>84</v>
      </c>
      <c r="B33" s="73">
        <v>350</v>
      </c>
      <c r="C33"/>
      <c r="D33" s="74">
        <v>450.2</v>
      </c>
      <c r="E33" s="66"/>
      <c r="F33" s="73">
        <v>450</v>
      </c>
      <c r="H33" s="74">
        <v>380</v>
      </c>
      <c r="J33" s="73">
        <v>400</v>
      </c>
      <c r="L33" s="67"/>
    </row>
    <row r="34" spans="1:12" ht="12.75">
      <c r="A34" s="1"/>
      <c r="B34" s="16">
        <f>SUM(B32:B33)</f>
        <v>2850</v>
      </c>
      <c r="C34"/>
      <c r="D34" s="68">
        <f>SUM(D32:D33)</f>
        <v>2550.2</v>
      </c>
      <c r="E34" s="69"/>
      <c r="F34" s="16">
        <f>SUM(F32:F33)</f>
        <v>2670</v>
      </c>
      <c r="H34" s="68">
        <f>SUM(H32:H33)</f>
        <v>2600</v>
      </c>
      <c r="J34" s="16">
        <f>SUM(J32:J33)</f>
        <v>2620</v>
      </c>
      <c r="K34" s="16"/>
      <c r="L34" s="70"/>
    </row>
    <row r="35" spans="1:12" s="41" customFormat="1" ht="13.5">
      <c r="A35" s="97" t="s">
        <v>85</v>
      </c>
      <c r="B35" s="145"/>
      <c r="D35" s="146"/>
      <c r="E35" s="147"/>
      <c r="F35" s="145"/>
      <c r="H35" s="146"/>
      <c r="J35" s="145"/>
      <c r="K35" s="145"/>
      <c r="L35" s="148"/>
    </row>
    <row r="36" spans="1:12" ht="12">
      <c r="A36" t="s">
        <v>86</v>
      </c>
      <c r="B36" s="10">
        <v>2000</v>
      </c>
      <c r="C36"/>
      <c r="D36" s="65">
        <v>1376</v>
      </c>
      <c r="E36" s="66"/>
      <c r="F36" s="10">
        <v>1000</v>
      </c>
      <c r="H36" s="65">
        <v>795</v>
      </c>
      <c r="J36" s="10">
        <v>1300</v>
      </c>
      <c r="L36" s="67"/>
    </row>
    <row r="37" spans="1:12" ht="12">
      <c r="A37" t="s">
        <v>87</v>
      </c>
      <c r="B37" s="10">
        <v>500</v>
      </c>
      <c r="C37"/>
      <c r="D37" s="65">
        <v>173</v>
      </c>
      <c r="E37" s="66"/>
      <c r="F37" s="10">
        <v>200</v>
      </c>
      <c r="H37" s="65">
        <v>90</v>
      </c>
      <c r="J37" s="10">
        <v>200</v>
      </c>
      <c r="L37" s="67"/>
    </row>
    <row r="38" spans="1:12" ht="12">
      <c r="A38" t="s">
        <v>88</v>
      </c>
      <c r="B38" s="10">
        <v>350</v>
      </c>
      <c r="C38"/>
      <c r="D38" s="65">
        <v>50</v>
      </c>
      <c r="E38" s="66"/>
      <c r="F38" s="10">
        <v>100</v>
      </c>
      <c r="H38" s="65">
        <v>100</v>
      </c>
      <c r="J38" s="10">
        <v>200</v>
      </c>
      <c r="L38" s="67"/>
    </row>
    <row r="39" spans="1:12" ht="12">
      <c r="A39" t="s">
        <v>89</v>
      </c>
      <c r="B39" s="10">
        <v>200</v>
      </c>
      <c r="C39"/>
      <c r="D39" s="65">
        <v>200</v>
      </c>
      <c r="E39" s="66"/>
      <c r="F39" s="10">
        <v>100</v>
      </c>
      <c r="H39" s="65">
        <v>50</v>
      </c>
      <c r="J39" s="10">
        <v>200</v>
      </c>
      <c r="L39" s="67"/>
    </row>
    <row r="40" spans="2:12" ht="12.75">
      <c r="B40" s="16">
        <f>SUM(B36:B39)</f>
        <v>3050</v>
      </c>
      <c r="C40"/>
      <c r="D40" s="68">
        <f>SUM(D36:D39)</f>
        <v>1799</v>
      </c>
      <c r="E40" s="69"/>
      <c r="F40" s="16">
        <f>SUM(F36:F39)</f>
        <v>1400</v>
      </c>
      <c r="H40" s="68">
        <f>SUM(H36:H39)</f>
        <v>1035</v>
      </c>
      <c r="J40" s="16">
        <f>SUM(J36:J39)</f>
        <v>1900</v>
      </c>
      <c r="K40" s="16"/>
      <c r="L40" s="70"/>
    </row>
    <row r="41" spans="1:12" ht="12.75">
      <c r="A41" s="75"/>
      <c r="B41" s="68"/>
      <c r="C41"/>
      <c r="D41" s="68"/>
      <c r="E41" s="69"/>
      <c r="F41" s="7"/>
      <c r="H41" s="68"/>
      <c r="L41" s="67"/>
    </row>
    <row r="42" spans="1:12" ht="12.75">
      <c r="A42" s="76" t="s">
        <v>90</v>
      </c>
      <c r="B42" s="77">
        <f>SUM(B9+B24+B30+B34+B40)</f>
        <v>84902</v>
      </c>
      <c r="C42"/>
      <c r="D42" s="77">
        <f>SUM(D9+D24+D30+D34+D40)</f>
        <v>99762.2</v>
      </c>
      <c r="E42" s="69"/>
      <c r="F42" s="77">
        <f>SUM(F9+F24+F30+F34+F40)</f>
        <v>104720</v>
      </c>
      <c r="H42" s="77">
        <f>SUM(H9+H24+H30+H34+H40)</f>
        <v>96504</v>
      </c>
      <c r="J42" s="77">
        <f>SUM(J9+J24+J30+J34+J40)</f>
        <v>121790</v>
      </c>
      <c r="K42" s="44"/>
      <c r="L42" s="70">
        <f>J42/F42-1</f>
        <v>0.16300611153552325</v>
      </c>
    </row>
    <row r="43" spans="4:12" ht="12">
      <c r="D43" s="7"/>
      <c r="H43"/>
      <c r="L43" s="67"/>
    </row>
    <row r="44" spans="4:12" ht="12">
      <c r="D44" s="7"/>
      <c r="H44"/>
      <c r="L44" s="67"/>
    </row>
  </sheetData>
  <sheetProtection selectLockedCells="1" selectUnlockedCells="1"/>
  <printOptions horizontalCentered="1"/>
  <pageMargins left="0.5" right="0.5" top="0.5" bottom="0.5" header="0.5118055555555555" footer="0.5"/>
  <pageSetup horizontalDpi="300" verticalDpi="300" orientation="landscape" r:id="rId1"/>
  <headerFooter alignWithMargins="0">
    <oddFooter>&amp;R4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L16" sqref="L1:M16384"/>
    </sheetView>
  </sheetViews>
  <sheetFormatPr defaultColWidth="9.140625" defaultRowHeight="12.75"/>
  <cols>
    <col min="1" max="1" width="31.28125" style="0" customWidth="1"/>
    <col min="2" max="2" width="12.57421875" style="53" customWidth="1"/>
    <col min="3" max="3" width="0.85546875" style="78" customWidth="1"/>
    <col min="4" max="4" width="12.57421875" style="78" customWidth="1"/>
    <col min="5" max="5" width="0.85546875" style="78" customWidth="1"/>
    <col min="6" max="6" width="12.57421875" style="0" customWidth="1"/>
    <col min="7" max="7" width="0.85546875" style="23" customWidth="1"/>
    <col min="8" max="8" width="12.57421875" style="23" customWidth="1"/>
    <col min="9" max="9" width="0.85546875" style="23" customWidth="1"/>
    <col min="10" max="10" width="12.57421875" style="23" customWidth="1"/>
    <col min="11" max="11" width="0.85546875" style="23" customWidth="1"/>
    <col min="12" max="12" width="9.8515625" style="58" customWidth="1"/>
  </cols>
  <sheetData>
    <row r="1" spans="1:12" s="59" customFormat="1" ht="18">
      <c r="A1" s="59" t="s">
        <v>91</v>
      </c>
      <c r="B1" s="60"/>
      <c r="C1" s="79"/>
      <c r="D1" s="79"/>
      <c r="E1" s="79"/>
      <c r="G1" s="80"/>
      <c r="H1" s="80"/>
      <c r="I1" s="80"/>
      <c r="J1" s="80"/>
      <c r="K1" s="80"/>
      <c r="L1" s="81"/>
    </row>
    <row r="2" spans="2:12" ht="13.5">
      <c r="B2" s="25">
        <v>2014</v>
      </c>
      <c r="C2"/>
      <c r="D2" s="29">
        <v>2014</v>
      </c>
      <c r="E2" s="57"/>
      <c r="F2" s="25">
        <v>2015</v>
      </c>
      <c r="G2"/>
      <c r="H2" s="29">
        <v>2015</v>
      </c>
      <c r="I2"/>
      <c r="J2" s="25"/>
      <c r="L2" s="2" t="s">
        <v>2</v>
      </c>
    </row>
    <row r="3" spans="2:12" s="82" customFormat="1" ht="12.75" customHeight="1">
      <c r="B3" s="25" t="s">
        <v>1</v>
      </c>
      <c r="C3" s="61"/>
      <c r="D3" s="62" t="s">
        <v>40</v>
      </c>
      <c r="E3" s="25"/>
      <c r="F3" s="25" t="s">
        <v>1</v>
      </c>
      <c r="G3" s="61"/>
      <c r="H3" s="62" t="s">
        <v>40</v>
      </c>
      <c r="I3" s="61"/>
      <c r="J3" s="25">
        <v>2016</v>
      </c>
      <c r="K3" s="83"/>
      <c r="L3" s="9" t="s">
        <v>4</v>
      </c>
    </row>
    <row r="4" spans="1:12" s="14" customFormat="1" ht="15">
      <c r="A4" s="64" t="s">
        <v>92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58"/>
    </row>
    <row r="5" spans="1:12" ht="12">
      <c r="A5" t="s">
        <v>93</v>
      </c>
      <c r="B5" s="85">
        <v>2300</v>
      </c>
      <c r="D5" s="85">
        <v>2200</v>
      </c>
      <c r="F5" s="85">
        <v>2200</v>
      </c>
      <c r="G5" s="78"/>
      <c r="H5" s="85">
        <v>0</v>
      </c>
      <c r="I5" s="78"/>
      <c r="J5" s="85">
        <v>2200</v>
      </c>
      <c r="K5" s="78"/>
      <c r="L5" s="67"/>
    </row>
    <row r="6" spans="1:12" ht="12">
      <c r="A6" t="s">
        <v>78</v>
      </c>
      <c r="B6" s="85">
        <v>2500</v>
      </c>
      <c r="D6" s="85">
        <v>2420</v>
      </c>
      <c r="F6" s="85">
        <v>0</v>
      </c>
      <c r="G6" s="78"/>
      <c r="H6" s="85">
        <v>0</v>
      </c>
      <c r="I6" s="78"/>
      <c r="J6" s="85">
        <v>0</v>
      </c>
      <c r="K6" s="78"/>
      <c r="L6" s="67"/>
    </row>
    <row r="7" spans="1:12" ht="12">
      <c r="A7" t="s">
        <v>66</v>
      </c>
      <c r="B7" s="85">
        <v>3100</v>
      </c>
      <c r="D7" s="85">
        <v>4123</v>
      </c>
      <c r="F7" s="85">
        <v>4100</v>
      </c>
      <c r="G7" s="78"/>
      <c r="H7" s="85">
        <v>4200</v>
      </c>
      <c r="I7" s="78"/>
      <c r="J7" s="85">
        <v>4200</v>
      </c>
      <c r="K7" s="78"/>
      <c r="L7" s="67"/>
    </row>
    <row r="8" spans="1:12" ht="12">
      <c r="A8" t="s">
        <v>68</v>
      </c>
      <c r="B8" s="85">
        <v>450</v>
      </c>
      <c r="D8" s="85">
        <v>447</v>
      </c>
      <c r="F8" s="85">
        <v>450</v>
      </c>
      <c r="G8" s="78"/>
      <c r="H8" s="85">
        <v>350</v>
      </c>
      <c r="I8" s="78"/>
      <c r="J8" s="85">
        <v>400</v>
      </c>
      <c r="K8" s="78"/>
      <c r="L8" s="67"/>
    </row>
    <row r="9" spans="1:12" ht="12">
      <c r="A9" t="s">
        <v>94</v>
      </c>
      <c r="B9" s="85">
        <v>200</v>
      </c>
      <c r="D9" s="85">
        <v>197</v>
      </c>
      <c r="F9" s="85">
        <v>200</v>
      </c>
      <c r="G9" s="78"/>
      <c r="H9" s="85">
        <v>202</v>
      </c>
      <c r="I9" s="78"/>
      <c r="J9" s="85">
        <v>200</v>
      </c>
      <c r="K9" s="78"/>
      <c r="L9" s="67"/>
    </row>
    <row r="10" spans="1:12" ht="12">
      <c r="A10" t="s">
        <v>95</v>
      </c>
      <c r="B10" s="85">
        <v>600</v>
      </c>
      <c r="D10" s="85">
        <v>100</v>
      </c>
      <c r="F10" s="85">
        <v>600</v>
      </c>
      <c r="G10" s="78"/>
      <c r="H10" s="85">
        <v>482</v>
      </c>
      <c r="I10" s="78"/>
      <c r="J10" s="85">
        <v>600</v>
      </c>
      <c r="K10" s="78"/>
      <c r="L10" s="67"/>
    </row>
    <row r="11" spans="1:12" ht="12">
      <c r="A11" t="s">
        <v>96</v>
      </c>
      <c r="B11" s="85">
        <v>3700</v>
      </c>
      <c r="D11" s="85">
        <v>9297.49</v>
      </c>
      <c r="F11" s="85">
        <v>4000</v>
      </c>
      <c r="G11" s="78"/>
      <c r="H11" s="85">
        <v>7092</v>
      </c>
      <c r="I11" s="78"/>
      <c r="J11" s="85">
        <v>5000</v>
      </c>
      <c r="K11" s="78"/>
      <c r="L11" s="67"/>
    </row>
    <row r="12" spans="1:12" ht="12">
      <c r="A12" t="s">
        <v>97</v>
      </c>
      <c r="B12" s="85">
        <v>2000</v>
      </c>
      <c r="D12" s="85">
        <v>1873.44</v>
      </c>
      <c r="F12" s="85">
        <v>2000</v>
      </c>
      <c r="G12" s="78"/>
      <c r="H12" s="85">
        <v>1912</v>
      </c>
      <c r="I12" s="78"/>
      <c r="J12" s="85">
        <v>2000</v>
      </c>
      <c r="K12" s="78"/>
      <c r="L12" s="67"/>
    </row>
    <row r="13" spans="1:12" ht="12">
      <c r="A13" t="s">
        <v>98</v>
      </c>
      <c r="B13" s="85">
        <v>200</v>
      </c>
      <c r="D13" s="85">
        <v>100</v>
      </c>
      <c r="F13" s="85">
        <v>100</v>
      </c>
      <c r="G13" s="78"/>
      <c r="H13" s="85">
        <v>120</v>
      </c>
      <c r="I13" s="78"/>
      <c r="J13" s="85">
        <v>200</v>
      </c>
      <c r="K13" s="78"/>
      <c r="L13" s="67"/>
    </row>
    <row r="14" spans="1:12" ht="12">
      <c r="A14" t="s">
        <v>99</v>
      </c>
      <c r="B14" s="85">
        <v>300</v>
      </c>
      <c r="D14" s="85">
        <v>1343.71</v>
      </c>
      <c r="F14" s="85">
        <v>1000</v>
      </c>
      <c r="G14" s="78"/>
      <c r="H14" s="85">
        <v>904</v>
      </c>
      <c r="I14" s="78"/>
      <c r="J14" s="85">
        <v>1000</v>
      </c>
      <c r="K14" s="78"/>
      <c r="L14" s="67"/>
    </row>
    <row r="15" spans="1:12" ht="12">
      <c r="A15" t="s">
        <v>100</v>
      </c>
      <c r="B15" s="85">
        <v>50</v>
      </c>
      <c r="D15" s="85">
        <v>25</v>
      </c>
      <c r="F15" s="85">
        <v>50</v>
      </c>
      <c r="G15" s="78"/>
      <c r="H15" s="85">
        <v>25</v>
      </c>
      <c r="I15" s="78"/>
      <c r="J15" s="85">
        <v>50</v>
      </c>
      <c r="K15" s="78"/>
      <c r="L15" s="67"/>
    </row>
    <row r="16" spans="1:12" ht="12">
      <c r="A16" t="s">
        <v>101</v>
      </c>
      <c r="B16" s="85">
        <v>450</v>
      </c>
      <c r="D16" s="85">
        <v>0</v>
      </c>
      <c r="F16" s="85">
        <v>450</v>
      </c>
      <c r="G16" s="78"/>
      <c r="H16" s="85">
        <v>0</v>
      </c>
      <c r="I16" s="78"/>
      <c r="J16" s="85">
        <v>450</v>
      </c>
      <c r="K16" s="78"/>
      <c r="L16" s="67"/>
    </row>
    <row r="17" spans="1:12" ht="12">
      <c r="A17" t="s">
        <v>102</v>
      </c>
      <c r="B17" s="85">
        <v>17000</v>
      </c>
      <c r="D17" s="85">
        <v>29984.98</v>
      </c>
      <c r="F17" s="85">
        <v>30000</v>
      </c>
      <c r="G17" s="78"/>
      <c r="H17" s="85">
        <v>20362</v>
      </c>
      <c r="I17" s="78"/>
      <c r="J17" s="85">
        <v>25000</v>
      </c>
      <c r="K17" s="78"/>
      <c r="L17" s="67"/>
    </row>
    <row r="18" spans="1:12" ht="12">
      <c r="A18" t="s">
        <v>103</v>
      </c>
      <c r="B18" s="85">
        <v>0</v>
      </c>
      <c r="D18" s="85">
        <v>548.93</v>
      </c>
      <c r="F18" s="85">
        <v>550</v>
      </c>
      <c r="G18" s="78"/>
      <c r="H18" s="85">
        <v>500</v>
      </c>
      <c r="I18" s="78"/>
      <c r="J18" s="85">
        <v>500</v>
      </c>
      <c r="K18" s="78"/>
      <c r="L18" s="67"/>
    </row>
    <row r="19" spans="1:12" ht="12">
      <c r="A19" s="12" t="s">
        <v>104</v>
      </c>
      <c r="B19" s="85">
        <v>2000</v>
      </c>
      <c r="D19" s="85">
        <v>943.2</v>
      </c>
      <c r="F19" s="85">
        <v>1000</v>
      </c>
      <c r="G19" s="78"/>
      <c r="H19" s="85">
        <v>1050</v>
      </c>
      <c r="I19" s="78"/>
      <c r="J19" s="85">
        <v>1000</v>
      </c>
      <c r="K19" s="78"/>
      <c r="L19" s="67"/>
    </row>
    <row r="20" spans="1:12" ht="12">
      <c r="A20" t="s">
        <v>105</v>
      </c>
      <c r="B20" s="85">
        <v>26300</v>
      </c>
      <c r="D20" s="85">
        <v>26300</v>
      </c>
      <c r="F20" s="85">
        <v>27945</v>
      </c>
      <c r="G20" s="78"/>
      <c r="H20" s="85">
        <v>27945</v>
      </c>
      <c r="I20" s="78"/>
      <c r="J20" s="85">
        <v>27945</v>
      </c>
      <c r="K20" s="78"/>
      <c r="L20" s="67"/>
    </row>
    <row r="21" spans="1:12" ht="12.75">
      <c r="A21" s="76" t="s">
        <v>106</v>
      </c>
      <c r="B21" s="84">
        <f>SUM(B5:B20)</f>
        <v>61150</v>
      </c>
      <c r="C21" s="84"/>
      <c r="D21" s="84">
        <f>SUM(D5:D20)</f>
        <v>79903.75</v>
      </c>
      <c r="E21" s="84"/>
      <c r="F21" s="84">
        <f>SUM(F5:F20)</f>
        <v>74645</v>
      </c>
      <c r="G21" s="84"/>
      <c r="H21" s="84">
        <f>SUM(H5:H20)</f>
        <v>65144</v>
      </c>
      <c r="I21" s="84"/>
      <c r="J21" s="84">
        <f>SUM(J5:J20)</f>
        <v>70745</v>
      </c>
      <c r="K21" s="84"/>
      <c r="L21" s="70"/>
    </row>
    <row r="22" spans="1:12" s="4" customFormat="1" ht="15">
      <c r="A22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67"/>
    </row>
    <row r="23" spans="2:12" ht="12">
      <c r="B23" s="78"/>
      <c r="F23" s="78"/>
      <c r="G23" s="78"/>
      <c r="H23" s="78"/>
      <c r="I23" s="78"/>
      <c r="J23" s="78"/>
      <c r="K23" s="78"/>
      <c r="L23" s="67"/>
    </row>
    <row r="24" spans="1:12" ht="15">
      <c r="A24" s="64" t="s">
        <v>107</v>
      </c>
      <c r="B24" s="78"/>
      <c r="F24" s="78"/>
      <c r="G24" s="78"/>
      <c r="H24" s="78"/>
      <c r="I24" s="78"/>
      <c r="J24" s="78"/>
      <c r="K24" s="78"/>
      <c r="L24" s="67"/>
    </row>
    <row r="25" spans="1:12" ht="12">
      <c r="A25" t="s">
        <v>108</v>
      </c>
      <c r="B25" s="85">
        <v>2398</v>
      </c>
      <c r="D25" s="85">
        <v>2397.6</v>
      </c>
      <c r="F25" s="85">
        <v>2571</v>
      </c>
      <c r="G25" s="78"/>
      <c r="H25" s="85">
        <v>2571</v>
      </c>
      <c r="I25" s="78"/>
      <c r="J25" s="85">
        <v>4031</v>
      </c>
      <c r="K25" s="78"/>
      <c r="L25" s="67"/>
    </row>
    <row r="26" spans="1:12" s="14" customFormat="1" ht="12.75">
      <c r="A26" s="76" t="s">
        <v>106</v>
      </c>
      <c r="B26" s="84">
        <f>SUM(B25)</f>
        <v>2398</v>
      </c>
      <c r="C26" s="84"/>
      <c r="D26" s="84">
        <f>SUM(D25)</f>
        <v>2397.6</v>
      </c>
      <c r="E26" s="84"/>
      <c r="F26" s="84">
        <f>SUM(F25)</f>
        <v>2571</v>
      </c>
      <c r="G26" s="84"/>
      <c r="H26" s="84">
        <f>SUM(H25)</f>
        <v>2571</v>
      </c>
      <c r="I26" s="84"/>
      <c r="J26" s="84">
        <f>SUM(J25)</f>
        <v>4031</v>
      </c>
      <c r="K26" s="84"/>
      <c r="L26" s="70"/>
    </row>
    <row r="27" spans="2:12" ht="12">
      <c r="B27" s="87"/>
      <c r="F27" s="78"/>
      <c r="G27" s="78"/>
      <c r="H27" s="78"/>
      <c r="I27" s="78"/>
      <c r="J27" s="78"/>
      <c r="K27" s="78"/>
      <c r="L27" s="67"/>
    </row>
    <row r="28" spans="2:12" ht="12">
      <c r="B28" s="87"/>
      <c r="F28" s="78"/>
      <c r="G28" s="78"/>
      <c r="H28" s="78"/>
      <c r="I28" s="78"/>
      <c r="J28" s="78"/>
      <c r="K28" s="78"/>
      <c r="L28" s="67"/>
    </row>
    <row r="29" spans="2:12" ht="12">
      <c r="B29" s="87"/>
      <c r="F29" s="78"/>
      <c r="G29" s="78"/>
      <c r="H29" s="78"/>
      <c r="I29" s="78"/>
      <c r="J29" s="78"/>
      <c r="K29" s="78"/>
      <c r="L29" s="67"/>
    </row>
    <row r="30" spans="1:12" s="41" customFormat="1" ht="13.5">
      <c r="A30" s="88" t="s">
        <v>109</v>
      </c>
      <c r="B30" s="89">
        <f>SUM(B21+B26)</f>
        <v>63548</v>
      </c>
      <c r="C30" s="6"/>
      <c r="D30" s="89">
        <f>SUM(D21+D26)</f>
        <v>82301.35</v>
      </c>
      <c r="E30" s="6"/>
      <c r="F30" s="89">
        <f>SUM(F21+F26)</f>
        <v>77216</v>
      </c>
      <c r="G30" s="6"/>
      <c r="H30" s="89">
        <f>SUM(H21+H26)</f>
        <v>67715</v>
      </c>
      <c r="I30" s="6"/>
      <c r="J30" s="89">
        <f>SUM(J21+J26)</f>
        <v>74776</v>
      </c>
      <c r="K30" s="6"/>
      <c r="L30" s="70">
        <f>J30/F30-1</f>
        <v>-0.031599668462494845</v>
      </c>
    </row>
    <row r="31" ht="12">
      <c r="L31" s="67"/>
    </row>
  </sheetData>
  <sheetProtection selectLockedCells="1" selectUnlockedCells="1"/>
  <printOptions horizontalCentered="1"/>
  <pageMargins left="0.25" right="0.25" top="1" bottom="0.75" header="0.5118055555555555" footer="0.5"/>
  <pageSetup horizontalDpi="300" verticalDpi="300" orientation="landscape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Tricia</cp:lastModifiedBy>
  <cp:lastPrinted>2015-11-12T20:16:34Z</cp:lastPrinted>
  <dcterms:modified xsi:type="dcterms:W3CDTF">2015-11-12T20:20:49Z</dcterms:modified>
  <cp:category/>
  <cp:version/>
  <cp:contentType/>
  <cp:contentStatus/>
</cp:coreProperties>
</file>